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codeName="ThisWorkbook"/>
  <mc:AlternateContent xmlns:mc="http://schemas.openxmlformats.org/markup-compatibility/2006">
    <mc:Choice Requires="x15">
      <x15ac:absPath xmlns:x15ac="http://schemas.microsoft.com/office/spreadsheetml/2010/11/ac" url="https://optionconsommateurs.sharepoint.com/sites/Budgetaire/DocumentsConsultationsBudget/Outils/"/>
    </mc:Choice>
  </mc:AlternateContent>
  <xr:revisionPtr revIDLastSave="6" documentId="8_{AB5A4DB8-8116-44DF-BCFF-B48535E37D41}" xr6:coauthVersionLast="47" xr6:coauthVersionMax="47" xr10:uidLastSave="{E03CE893-269C-4F3F-A2BA-BD0718CA488C}"/>
  <bookViews>
    <workbookView xWindow="-108" yWindow="-108" windowWidth="23256" windowHeight="12456" tabRatio="881" firstSheet="1" activeTab="3" xr2:uid="{00000000-000D-0000-FFFF-FFFF00000000}"/>
  </bookViews>
  <sheets>
    <sheet name="Instructions" sheetId="7" r:id="rId1"/>
    <sheet name="Informations générales" sheetId="13" r:id="rId2"/>
    <sheet name="Bilan financier" sheetId="3" r:id="rId3"/>
    <sheet name="Budget mensuel" sheetId="2" r:id="rId4"/>
    <sheet name="Récapitulatif" sheetId="4" r:id="rId5"/>
    <sheet name="Calculer le prorata" sheetId="8" r:id="rId6"/>
    <sheet name="Couples - vos situations" sheetId="9" r:id="rId7"/>
    <sheet name="Projet maison ou condo" sheetId="12" r:id="rId8"/>
    <sheet name="Suivi budget annuel" sheetId="5" r:id="rId9"/>
  </sheets>
  <externalReferences>
    <externalReference r:id="rId10"/>
  </externalReferences>
  <definedNames>
    <definedName name="StartingBalance">#REF!</definedName>
    <definedName name="_xlnm.Print_Area" localSheetId="3">'Budget mensuel'!$A$1:$E$156</definedName>
    <definedName name="_xlnm.Print_Area" localSheetId="1">'Informations générales'!$A$1:$L$35</definedName>
    <definedName name="_xlnm.Print_Area" localSheetId="4">Récapitulatif!$B$1:$K$60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8" i="12" l="1"/>
  <c r="G32" i="12"/>
  <c r="G13" i="12"/>
  <c r="G14" i="12" s="1"/>
  <c r="G10" i="12"/>
  <c r="G16" i="12" s="1"/>
  <c r="G9" i="12"/>
  <c r="G15" i="12" s="1"/>
  <c r="D4" i="9"/>
  <c r="F4" i="9"/>
  <c r="D152" i="2"/>
  <c r="D145" i="2"/>
  <c r="D140" i="2"/>
  <c r="D81" i="2"/>
  <c r="D76" i="2"/>
  <c r="D40" i="2"/>
  <c r="D23" i="2"/>
  <c r="D18" i="2"/>
  <c r="D4" i="2"/>
  <c r="C152" i="2"/>
  <c r="C145" i="2"/>
  <c r="C140" i="2"/>
  <c r="C81" i="2"/>
  <c r="C76" i="2"/>
  <c r="C40" i="2"/>
  <c r="C23" i="2"/>
  <c r="C18" i="2"/>
  <c r="C4" i="2"/>
  <c r="E23" i="3"/>
  <c r="D23" i="3"/>
  <c r="E49" i="2"/>
  <c r="D52" i="3" l="1"/>
  <c r="F23" i="3"/>
  <c r="E52" i="3"/>
  <c r="G23" i="3"/>
  <c r="F16" i="9"/>
  <c r="F11" i="3"/>
  <c r="F12" i="3"/>
  <c r="F48" i="3"/>
  <c r="F49" i="3"/>
  <c r="F47" i="3"/>
  <c r="F44" i="3"/>
  <c r="F45" i="3"/>
  <c r="F43" i="3"/>
  <c r="F38" i="3"/>
  <c r="F39" i="3"/>
  <c r="F40" i="3"/>
  <c r="F41" i="3"/>
  <c r="F37" i="3"/>
  <c r="F31" i="3"/>
  <c r="F32" i="3"/>
  <c r="F33" i="3"/>
  <c r="F34" i="3"/>
  <c r="F35" i="3"/>
  <c r="F27" i="3"/>
  <c r="F28" i="3"/>
  <c r="D16" i="9" l="1"/>
  <c r="E31" i="2"/>
  <c r="AA143" i="5"/>
  <c r="AA142" i="5"/>
  <c r="AA141" i="5"/>
  <c r="AB133" i="5"/>
  <c r="AA133" i="5"/>
  <c r="AA112" i="5"/>
  <c r="AB6" i="5"/>
  <c r="AB7" i="5"/>
  <c r="AB8" i="5"/>
  <c r="AB10" i="5"/>
  <c r="AB11" i="5"/>
  <c r="AB12" i="5"/>
  <c r="AB13" i="5"/>
  <c r="AB14" i="5"/>
  <c r="AB15" i="5"/>
  <c r="AB16" i="5"/>
  <c r="AB17" i="5"/>
  <c r="AB22" i="5"/>
  <c r="AB23" i="5"/>
  <c r="AB24" i="5"/>
  <c r="AB25" i="5"/>
  <c r="AB26" i="5"/>
  <c r="AB27" i="5"/>
  <c r="AB28" i="5"/>
  <c r="AB35" i="5"/>
  <c r="AB36" i="5"/>
  <c r="AB37" i="5"/>
  <c r="AB38" i="5"/>
  <c r="AB39" i="5"/>
  <c r="AB40" i="5"/>
  <c r="AB41" i="5"/>
  <c r="AB42" i="5"/>
  <c r="AB43" i="5"/>
  <c r="AB46" i="5"/>
  <c r="AB47" i="5"/>
  <c r="AB48" i="5"/>
  <c r="AB49" i="5"/>
  <c r="AB50" i="5"/>
  <c r="AB51" i="5"/>
  <c r="AB52" i="5"/>
  <c r="AB53" i="5"/>
  <c r="AB54" i="5"/>
  <c r="AB55" i="5"/>
  <c r="AB58" i="5"/>
  <c r="AB59" i="5"/>
  <c r="AB60" i="5"/>
  <c r="AB61" i="5"/>
  <c r="AB62" i="5"/>
  <c r="AB65" i="5"/>
  <c r="AB66" i="5"/>
  <c r="AB67" i="5"/>
  <c r="AB73" i="5"/>
  <c r="AB74" i="5"/>
  <c r="AB75" i="5"/>
  <c r="AB76" i="5"/>
  <c r="AB77" i="5"/>
  <c r="AB78" i="5"/>
  <c r="AB79" i="5"/>
  <c r="AB82" i="5"/>
  <c r="AB83" i="5"/>
  <c r="AB84" i="5"/>
  <c r="AB85" i="5"/>
  <c r="AB86" i="5"/>
  <c r="AB89" i="5"/>
  <c r="AB90" i="5"/>
  <c r="AB91" i="5"/>
  <c r="AB92" i="5"/>
  <c r="AB93" i="5"/>
  <c r="AB94" i="5"/>
  <c r="AB95" i="5"/>
  <c r="AB96" i="5"/>
  <c r="AB97" i="5"/>
  <c r="AB100" i="5"/>
  <c r="AB101" i="5"/>
  <c r="AB102" i="5"/>
  <c r="AB105" i="5"/>
  <c r="AB106" i="5"/>
  <c r="AB107" i="5"/>
  <c r="AB108" i="5"/>
  <c r="AB109" i="5"/>
  <c r="AB112" i="5"/>
  <c r="AB113" i="5"/>
  <c r="AB114" i="5"/>
  <c r="AB115" i="5"/>
  <c r="AB118" i="5"/>
  <c r="AB119" i="5"/>
  <c r="AB120" i="5"/>
  <c r="AB124" i="5"/>
  <c r="AB125" i="5"/>
  <c r="AB126" i="5"/>
  <c r="AB127" i="5"/>
  <c r="AB128" i="5"/>
  <c r="AB134" i="5"/>
  <c r="AB135" i="5"/>
  <c r="AB136" i="5"/>
  <c r="AB141" i="5"/>
  <c r="AB142" i="5"/>
  <c r="AB143" i="5"/>
  <c r="AB5" i="5"/>
  <c r="E148" i="5"/>
  <c r="F148" i="5"/>
  <c r="G148" i="5"/>
  <c r="H148" i="5"/>
  <c r="I148" i="5"/>
  <c r="J148" i="5"/>
  <c r="K148" i="5"/>
  <c r="L148" i="5"/>
  <c r="M148" i="5"/>
  <c r="N148" i="5"/>
  <c r="O148" i="5"/>
  <c r="P148" i="5"/>
  <c r="Q148" i="5"/>
  <c r="R148" i="5"/>
  <c r="S148" i="5"/>
  <c r="T148" i="5"/>
  <c r="U148" i="5"/>
  <c r="V148" i="5"/>
  <c r="W148" i="5"/>
  <c r="X148" i="5"/>
  <c r="Y148" i="5"/>
  <c r="Z148" i="5"/>
  <c r="D148" i="5"/>
  <c r="C148" i="5"/>
  <c r="AA22" i="5"/>
  <c r="AA23" i="5"/>
  <c r="AA24" i="5"/>
  <c r="AA25" i="5"/>
  <c r="AA26" i="5"/>
  <c r="AA27" i="5"/>
  <c r="AA28" i="5"/>
  <c r="AA35" i="5"/>
  <c r="AA36" i="5"/>
  <c r="AA37" i="5"/>
  <c r="AA38" i="5"/>
  <c r="AA39" i="5"/>
  <c r="AA40" i="5"/>
  <c r="AA41" i="5"/>
  <c r="AA42" i="5"/>
  <c r="AA43" i="5"/>
  <c r="AA46" i="5"/>
  <c r="AA47" i="5"/>
  <c r="AA48" i="5"/>
  <c r="AA49" i="5"/>
  <c r="AA50" i="5"/>
  <c r="AA51" i="5"/>
  <c r="AA52" i="5"/>
  <c r="AA53" i="5"/>
  <c r="AA54" i="5"/>
  <c r="AA55" i="5"/>
  <c r="AA58" i="5"/>
  <c r="AA59" i="5"/>
  <c r="AA60" i="5"/>
  <c r="AA61" i="5"/>
  <c r="AA62" i="5"/>
  <c r="AA65" i="5"/>
  <c r="AA66" i="5"/>
  <c r="AA67" i="5"/>
  <c r="AA73" i="5"/>
  <c r="AA74" i="5"/>
  <c r="AA75" i="5"/>
  <c r="AA76" i="5"/>
  <c r="AA77" i="5"/>
  <c r="AA78" i="5"/>
  <c r="AA79" i="5"/>
  <c r="AA82" i="5"/>
  <c r="AA83" i="5"/>
  <c r="AA84" i="5"/>
  <c r="AA85" i="5"/>
  <c r="AA86" i="5"/>
  <c r="AA89" i="5"/>
  <c r="AA90" i="5"/>
  <c r="AA91" i="5"/>
  <c r="AA92" i="5"/>
  <c r="AA93" i="5"/>
  <c r="AA94" i="5"/>
  <c r="AA95" i="5"/>
  <c r="AA96" i="5"/>
  <c r="AA97" i="5"/>
  <c r="AA100" i="5"/>
  <c r="AA101" i="5"/>
  <c r="AA102" i="5"/>
  <c r="AA105" i="5"/>
  <c r="AA106" i="5"/>
  <c r="AA107" i="5"/>
  <c r="AA108" i="5"/>
  <c r="AA109" i="5"/>
  <c r="AA113" i="5"/>
  <c r="AA114" i="5"/>
  <c r="AA115" i="5"/>
  <c r="AA118" i="5"/>
  <c r="AA119" i="5"/>
  <c r="AA120" i="5"/>
  <c r="AA124" i="5"/>
  <c r="AA125" i="5"/>
  <c r="AA126" i="5"/>
  <c r="AA127" i="5"/>
  <c r="AA128" i="5"/>
  <c r="AA134" i="5"/>
  <c r="AA135" i="5"/>
  <c r="AA136" i="5"/>
  <c r="AA6" i="5"/>
  <c r="AA7" i="5"/>
  <c r="AA8" i="5"/>
  <c r="AA10" i="5"/>
  <c r="AA11" i="5"/>
  <c r="AA12" i="5"/>
  <c r="AA13" i="5"/>
  <c r="AA14" i="5"/>
  <c r="AA15" i="5"/>
  <c r="AA16" i="5"/>
  <c r="AA17" i="5"/>
  <c r="AA5" i="5"/>
  <c r="E124" i="2"/>
  <c r="E45" i="2"/>
  <c r="AA148" i="5" l="1"/>
  <c r="AB148" i="5"/>
  <c r="Z147" i="5" l="1"/>
  <c r="V147" i="5"/>
  <c r="V149" i="5" s="1"/>
  <c r="X147" i="5"/>
  <c r="X149" i="5" s="1"/>
  <c r="T147" i="5"/>
  <c r="T149" i="5" s="1"/>
  <c r="R147" i="5"/>
  <c r="R149" i="5" s="1"/>
  <c r="P147" i="5"/>
  <c r="P149" i="5" s="1"/>
  <c r="N147" i="5"/>
  <c r="N149" i="5" s="1"/>
  <c r="L147" i="5"/>
  <c r="L149" i="5" s="1"/>
  <c r="J147" i="5"/>
  <c r="H147" i="5"/>
  <c r="H149" i="5" s="1"/>
  <c r="F147" i="5"/>
  <c r="F149" i="5" s="1"/>
  <c r="D147" i="5"/>
  <c r="D149" i="5" s="1"/>
  <c r="Z153" i="5"/>
  <c r="Y153" i="5"/>
  <c r="X153" i="5"/>
  <c r="W153" i="5"/>
  <c r="V153" i="5"/>
  <c r="U153" i="5"/>
  <c r="T153" i="5"/>
  <c r="S153" i="5"/>
  <c r="R153" i="5"/>
  <c r="Q153" i="5"/>
  <c r="P153" i="5"/>
  <c r="O153" i="5"/>
  <c r="N153" i="5"/>
  <c r="M153" i="5"/>
  <c r="L153" i="5"/>
  <c r="K153" i="5"/>
  <c r="J153" i="5"/>
  <c r="I153" i="5"/>
  <c r="H153" i="5"/>
  <c r="G153" i="5"/>
  <c r="F153" i="5"/>
  <c r="E153" i="5"/>
  <c r="D153" i="5"/>
  <c r="C153" i="5"/>
  <c r="Y152" i="5"/>
  <c r="W152" i="5"/>
  <c r="U152" i="5"/>
  <c r="S152" i="5"/>
  <c r="Q152" i="5"/>
  <c r="O152" i="5"/>
  <c r="M152" i="5"/>
  <c r="K152" i="5"/>
  <c r="I152" i="5"/>
  <c r="G152" i="5"/>
  <c r="E152" i="5"/>
  <c r="C152" i="5"/>
  <c r="Y147" i="5"/>
  <c r="Y149" i="5" s="1"/>
  <c r="W147" i="5"/>
  <c r="W149" i="5" s="1"/>
  <c r="U147" i="5"/>
  <c r="U149" i="5" s="1"/>
  <c r="S147" i="5"/>
  <c r="S149" i="5" s="1"/>
  <c r="Q147" i="5"/>
  <c r="Q149" i="5" s="1"/>
  <c r="O147" i="5"/>
  <c r="O149" i="5" s="1"/>
  <c r="M147" i="5"/>
  <c r="M149" i="5" s="1"/>
  <c r="K147" i="5"/>
  <c r="K149" i="5" s="1"/>
  <c r="J149" i="5"/>
  <c r="I147" i="5"/>
  <c r="I149" i="5" s="1"/>
  <c r="G147" i="5"/>
  <c r="G149" i="5" s="1"/>
  <c r="E147" i="5"/>
  <c r="E149" i="5" s="1"/>
  <c r="C147" i="5"/>
  <c r="C149" i="5" s="1"/>
  <c r="Z146" i="5"/>
  <c r="Y146" i="5"/>
  <c r="X146" i="5"/>
  <c r="W146" i="5"/>
  <c r="W150" i="5" s="1"/>
  <c r="V146" i="5"/>
  <c r="U146" i="5"/>
  <c r="U150" i="5" s="1"/>
  <c r="T146" i="5"/>
  <c r="S146" i="5"/>
  <c r="R146" i="5"/>
  <c r="Q146" i="5"/>
  <c r="P146" i="5"/>
  <c r="O146" i="5"/>
  <c r="N146" i="5"/>
  <c r="M146" i="5"/>
  <c r="L146" i="5"/>
  <c r="K146" i="5"/>
  <c r="J146" i="5"/>
  <c r="I146" i="5"/>
  <c r="H146" i="5"/>
  <c r="G146" i="5"/>
  <c r="F146" i="5"/>
  <c r="E146" i="5"/>
  <c r="D146" i="5"/>
  <c r="C146" i="5"/>
  <c r="E27" i="2"/>
  <c r="E28" i="2"/>
  <c r="E29" i="2"/>
  <c r="E30" i="2"/>
  <c r="E32" i="2"/>
  <c r="E6" i="2"/>
  <c r="E7" i="2"/>
  <c r="E8" i="2"/>
  <c r="E9" i="2"/>
  <c r="E10" i="2"/>
  <c r="E11" i="2"/>
  <c r="E12" i="2"/>
  <c r="E13" i="2"/>
  <c r="E14" i="2"/>
  <c r="E15" i="2"/>
  <c r="E16" i="2"/>
  <c r="E17" i="2"/>
  <c r="E116" i="2"/>
  <c r="E117" i="2"/>
  <c r="E118" i="2"/>
  <c r="E119" i="2"/>
  <c r="I150" i="5" l="1"/>
  <c r="J150" i="5"/>
  <c r="AB146" i="5"/>
  <c r="AA146" i="5"/>
  <c r="AB153" i="5"/>
  <c r="AA153" i="5"/>
  <c r="Z149" i="5"/>
  <c r="AB147" i="5"/>
  <c r="AA147" i="5"/>
  <c r="AA149" i="5"/>
  <c r="AB149" i="5"/>
  <c r="N150" i="5"/>
  <c r="O150" i="5"/>
  <c r="E150" i="5"/>
  <c r="G150" i="5"/>
  <c r="M150" i="5"/>
  <c r="Z150" i="5"/>
  <c r="V150" i="5"/>
  <c r="T150" i="5"/>
  <c r="R150" i="5"/>
  <c r="L150" i="5"/>
  <c r="H150" i="5"/>
  <c r="F150" i="5"/>
  <c r="C150" i="5"/>
  <c r="Y150" i="5"/>
  <c r="S150" i="5"/>
  <c r="Q150" i="5"/>
  <c r="D150" i="5"/>
  <c r="K150" i="5"/>
  <c r="P150" i="5"/>
  <c r="X150" i="5"/>
  <c r="AB150" i="5" l="1"/>
  <c r="AA150" i="5"/>
  <c r="E54" i="2"/>
  <c r="E55" i="2"/>
  <c r="E56" i="2"/>
  <c r="E57" i="2"/>
  <c r="E58" i="2"/>
  <c r="E59" i="2"/>
  <c r="E60" i="2"/>
  <c r="E61" i="2"/>
  <c r="E62" i="2"/>
  <c r="E53" i="2"/>
  <c r="E44" i="2"/>
  <c r="E46" i="2"/>
  <c r="E47" i="2"/>
  <c r="E48" i="2"/>
  <c r="E50" i="2"/>
  <c r="F8" i="3"/>
  <c r="F9" i="3"/>
  <c r="F13" i="3"/>
  <c r="F14" i="3"/>
  <c r="F15" i="3"/>
  <c r="F16" i="3"/>
  <c r="F17" i="3"/>
  <c r="E151" i="2" l="1"/>
  <c r="E150" i="2"/>
  <c r="E148" i="2"/>
  <c r="E147" i="2"/>
  <c r="E136" i="2" l="1"/>
  <c r="E101" i="2"/>
  <c r="E102" i="2"/>
  <c r="E103" i="2"/>
  <c r="E104" i="2"/>
  <c r="E26" i="2"/>
  <c r="E54" i="3"/>
  <c r="D54" i="3"/>
  <c r="E86" i="2" l="1"/>
  <c r="E87" i="2"/>
  <c r="E88" i="2"/>
  <c r="F54" i="3" l="1"/>
  <c r="C7" i="4" s="1"/>
  <c r="E53" i="3"/>
  <c r="F7" i="9" s="1"/>
  <c r="D53" i="3"/>
  <c r="D7" i="9" s="1"/>
  <c r="E18" i="3"/>
  <c r="F6" i="9" s="1"/>
  <c r="D18" i="3"/>
  <c r="D6" i="9" s="1"/>
  <c r="F6" i="3"/>
  <c r="F7" i="3"/>
  <c r="F5" i="3"/>
  <c r="F53" i="3" l="1"/>
  <c r="K55" i="3" s="1"/>
  <c r="F18" i="3"/>
  <c r="K54" i="3" s="1"/>
  <c r="K56" i="3" l="1"/>
  <c r="K57" i="3" s="1"/>
  <c r="C132" i="2" l="1"/>
  <c r="C37" i="4" l="1"/>
  <c r="B37" i="4"/>
  <c r="C36" i="4"/>
  <c r="B36" i="4"/>
  <c r="C35" i="4"/>
  <c r="B35" i="4"/>
  <c r="C34" i="4"/>
  <c r="B34" i="4"/>
  <c r="C33" i="4"/>
  <c r="B33" i="4"/>
  <c r="B30" i="4"/>
  <c r="B29" i="4"/>
  <c r="B28" i="4"/>
  <c r="B27" i="4"/>
  <c r="B26" i="4"/>
  <c r="B25" i="4"/>
  <c r="B24" i="4"/>
  <c r="B23" i="4"/>
  <c r="B21" i="4"/>
  <c r="B20" i="4"/>
  <c r="B19" i="4"/>
  <c r="B18" i="4"/>
  <c r="G3" i="4"/>
  <c r="D153" i="2"/>
  <c r="C153" i="2"/>
  <c r="E149" i="2"/>
  <c r="E146" i="2"/>
  <c r="D139" i="2"/>
  <c r="C139" i="2"/>
  <c r="E138" i="2"/>
  <c r="E137" i="2"/>
  <c r="E134" i="2"/>
  <c r="D132" i="2"/>
  <c r="E131" i="2"/>
  <c r="E130" i="2"/>
  <c r="E129" i="2"/>
  <c r="D127" i="2"/>
  <c r="C127" i="2"/>
  <c r="E126" i="2"/>
  <c r="E125" i="2"/>
  <c r="E123" i="2"/>
  <c r="E122" i="2"/>
  <c r="D120" i="2"/>
  <c r="C120" i="2"/>
  <c r="E115" i="2"/>
  <c r="D113" i="2"/>
  <c r="C113" i="2"/>
  <c r="E112" i="2"/>
  <c r="E111" i="2"/>
  <c r="E110" i="2"/>
  <c r="D108" i="2"/>
  <c r="C108" i="2"/>
  <c r="E107" i="2"/>
  <c r="E106" i="2"/>
  <c r="E105" i="2"/>
  <c r="E100" i="2"/>
  <c r="E99" i="2"/>
  <c r="D97" i="2"/>
  <c r="C97" i="2"/>
  <c r="E96" i="2"/>
  <c r="E92" i="2"/>
  <c r="E95" i="2"/>
  <c r="E94" i="2"/>
  <c r="E93" i="2"/>
  <c r="D90" i="2"/>
  <c r="C90" i="2"/>
  <c r="E89" i="2"/>
  <c r="E85" i="2"/>
  <c r="E84" i="2"/>
  <c r="E83" i="2"/>
  <c r="D75" i="2"/>
  <c r="C75" i="2"/>
  <c r="E74" i="2"/>
  <c r="E73" i="2"/>
  <c r="E72" i="2"/>
  <c r="D70" i="2"/>
  <c r="C70" i="2"/>
  <c r="E69" i="2"/>
  <c r="E68" i="2"/>
  <c r="E67" i="2"/>
  <c r="E66" i="2"/>
  <c r="E65" i="2"/>
  <c r="D63" i="2"/>
  <c r="C63" i="2"/>
  <c r="D51" i="2"/>
  <c r="C51" i="2"/>
  <c r="E43" i="2"/>
  <c r="E42" i="2"/>
  <c r="E41" i="2"/>
  <c r="D34" i="2"/>
  <c r="F12" i="9" s="1"/>
  <c r="C34" i="2"/>
  <c r="D12" i="9" s="1"/>
  <c r="E24" i="2"/>
  <c r="D19" i="2"/>
  <c r="C19" i="2"/>
  <c r="E5" i="2"/>
  <c r="D10" i="9" l="1"/>
  <c r="D11" i="8"/>
  <c r="F10" i="9"/>
  <c r="G11" i="8"/>
  <c r="C38" i="4"/>
  <c r="D77" i="2"/>
  <c r="D141" i="2"/>
  <c r="E75" i="2"/>
  <c r="C21" i="4" s="1"/>
  <c r="D21" i="4" s="1"/>
  <c r="E51" i="2"/>
  <c r="C18" i="4" s="1"/>
  <c r="D34" i="4"/>
  <c r="D35" i="4"/>
  <c r="D33" i="4"/>
  <c r="D36" i="4"/>
  <c r="D37" i="4"/>
  <c r="E34" i="2"/>
  <c r="C8" i="4" s="1"/>
  <c r="D7" i="4"/>
  <c r="E139" i="2"/>
  <c r="C30" i="4" s="1"/>
  <c r="E113" i="2"/>
  <c r="C26" i="4" s="1"/>
  <c r="E70" i="2"/>
  <c r="C20" i="4" s="1"/>
  <c r="C77" i="2"/>
  <c r="E63" i="2"/>
  <c r="C19" i="4" s="1"/>
  <c r="E108" i="2"/>
  <c r="C25" i="4" s="1"/>
  <c r="E120" i="2"/>
  <c r="C27" i="4" s="1"/>
  <c r="E153" i="2"/>
  <c r="C13" i="4" s="1"/>
  <c r="E132" i="2"/>
  <c r="C29" i="4" s="1"/>
  <c r="E127" i="2"/>
  <c r="C28" i="4" s="1"/>
  <c r="E97" i="2"/>
  <c r="C24" i="4" s="1"/>
  <c r="E90" i="2"/>
  <c r="C23" i="4" s="1"/>
  <c r="E19" i="2"/>
  <c r="C141" i="2"/>
  <c r="E13" i="8" l="1"/>
  <c r="G16" i="8" s="1"/>
  <c r="F22" i="9" s="1"/>
  <c r="D16" i="8"/>
  <c r="D22" i="9" s="1"/>
  <c r="D156" i="2"/>
  <c r="F14" i="9" s="1"/>
  <c r="F18" i="9" s="1"/>
  <c r="C156" i="2"/>
  <c r="D14" i="9" s="1"/>
  <c r="D18" i="9" s="1"/>
  <c r="D38" i="4"/>
  <c r="D13" i="4"/>
  <c r="D8" i="4"/>
  <c r="D20" i="4"/>
  <c r="D28" i="4"/>
  <c r="D26" i="4"/>
  <c r="D29" i="4"/>
  <c r="D30" i="4"/>
  <c r="D24" i="4"/>
  <c r="D27" i="4"/>
  <c r="D25" i="4"/>
  <c r="D19" i="4"/>
  <c r="D23" i="4"/>
  <c r="C5" i="4"/>
  <c r="E38" i="4" s="1"/>
  <c r="D18" i="4"/>
  <c r="E141" i="2"/>
  <c r="E77" i="2"/>
  <c r="E29" i="4" l="1"/>
  <c r="H10" i="4"/>
  <c r="E25" i="4"/>
  <c r="E18" i="4"/>
  <c r="D5" i="4"/>
  <c r="E21" i="4"/>
  <c r="E36" i="4"/>
  <c r="E34" i="4"/>
  <c r="E37" i="4"/>
  <c r="E35" i="4"/>
  <c r="E33" i="4"/>
  <c r="E26" i="4"/>
  <c r="E23" i="4"/>
  <c r="E24" i="4"/>
  <c r="E27" i="4"/>
  <c r="E28" i="4"/>
  <c r="E19" i="4"/>
  <c r="E8" i="4"/>
  <c r="E30" i="4"/>
  <c r="E20" i="4"/>
  <c r="E156" i="2"/>
  <c r="C6" i="4" s="1"/>
  <c r="H11" i="4" l="1"/>
  <c r="C9" i="4"/>
  <c r="D6" i="4"/>
  <c r="D9" i="4" s="1"/>
  <c r="F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Johanne Le Blanc</author>
  </authors>
  <commentList>
    <comment ref="C3" authorId="0" shapeId="0" xr:uid="{F996E656-7168-4370-9678-0A0F1EFC6FB4}">
      <text>
        <r>
          <rPr>
            <b/>
            <sz val="14"/>
            <color indexed="37"/>
            <rFont val="Raleway"/>
          </rPr>
          <t>Ici, on tente d'évaluer ce que valent vos biens si vous les vendez aujourd'hui, à la valeur du marché. Si vous possédez un bien en commun avec votre conjoint, vous pouvez utiliser la formule suivante "=valeur du bien*Y%". La valeur totale du bien s'inscrira dans la colonne bleue. Par exemple, pour une voiture achetée à deux parts égales, la formule sera =25 000$*50%.</t>
        </r>
      </text>
    </comment>
    <comment ref="B35" authorId="0" shapeId="0" xr:uid="{366D30AD-D202-4F14-B58C-91BB3D2D572B}">
      <text>
        <r>
          <rPr>
            <b/>
            <sz val="9"/>
            <color indexed="81"/>
            <rFont val="Tahoma"/>
            <family val="2"/>
          </rPr>
          <t xml:space="preserve">Il s'agit d'un achat que vous remboursez en payant un montant chaque mois.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Johanne Le Blanc</author>
  </authors>
  <commentList>
    <comment ref="B5" authorId="0" shapeId="0" xr:uid="{97D17832-1654-4FC8-900B-2ED04898CFFF}">
      <text>
        <r>
          <rPr>
            <b/>
            <sz val="11"/>
            <color indexed="16"/>
            <rFont val="Microsoft JhengHei UI"/>
            <family val="2"/>
          </rPr>
          <t xml:space="preserve">Le salaire NET est votre salaire moins les impôts et les déductions à la source. Il s'agit du montant que vous pouvez réellement utiliser. </t>
        </r>
      </text>
    </comment>
    <comment ref="B37" authorId="0" shapeId="0" xr:uid="{A6ACBC0F-2926-4A35-8902-21C48159DE3C}">
      <text>
        <r>
          <rPr>
            <sz val="12"/>
            <color indexed="16"/>
            <rFont val="Raleway"/>
          </rPr>
          <t xml:space="preserve">Il s'agit des dépenses du mois dont le paiement est toujours le même montant ou presque. Très souvent, vous avez signé un engagement pour ces dépenses. 
</t>
        </r>
      </text>
    </comment>
    <comment ref="B38" authorId="0" shapeId="0" xr:uid="{385DA6E2-5105-4394-8CCD-56B5EDBE2355}">
      <text>
        <r>
          <rPr>
            <b/>
            <sz val="11"/>
            <color indexed="16"/>
            <rFont val="Raleway"/>
          </rPr>
          <t xml:space="preserve">Il s'agit des dépenses du mois dont le paiement est toujours le même montant ou presque. Très souvent, vous avez signé un engagement pour ces dépenses. </t>
        </r>
      </text>
    </comment>
    <comment ref="B80" authorId="0" shapeId="0" xr:uid="{7B696D18-8832-4BDD-9CD1-4797736100EF}">
      <text>
        <r>
          <rPr>
            <sz val="11"/>
            <color indexed="16"/>
            <rFont val="Raleway"/>
          </rPr>
          <t>Ces dépenses sont régulières, mais peuvent varier en fonction de vos choix.</t>
        </r>
      </text>
    </comment>
    <comment ref="B144" authorId="0" shapeId="0" xr:uid="{6BE89D06-23EC-44F0-8062-7A813C19D659}">
      <text>
        <r>
          <rPr>
            <b/>
            <sz val="10"/>
            <color indexed="16"/>
            <rFont val="Raleway"/>
          </rPr>
          <t>Il s'agit des dépenses récurrentes dans l'année, mais qui ne sont ni hebdomadaires ou mensuelles. Par exemple, Noël, les anniversaires, une cotisation professionnelle, un permis de conduire...
Toutes les dépenses inscrites dans les cellules jaunes sont des dépenses occasionnelles. Vous retrouvez le total des montants inscrits dans ces cellules sous l'onglet "Récapitulatif".</t>
        </r>
      </text>
    </comment>
    <comment ref="B153" authorId="0" shapeId="0" xr:uid="{51AE187A-9BA8-4AEF-90B3-211E0993E4E0}">
      <text>
        <r>
          <rPr>
            <sz val="9"/>
            <color indexed="81"/>
            <rFont val="Tahoma"/>
            <family val="2"/>
          </rPr>
          <t xml:space="preserve">Qui n’est pas déjà incluse dans les autres catégories.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Johanne Le Blanc</author>
  </authors>
  <commentList>
    <comment ref="B148" authorId="0" shapeId="0" xr:uid="{825E1BD2-48DB-4808-8A25-45FB2D15AFDF}">
      <text>
        <r>
          <rPr>
            <b/>
            <sz val="10"/>
            <color indexed="32"/>
            <rFont val="Microsoft YaHei UI"/>
            <family val="2"/>
          </rPr>
          <t>Inscrire manuellement le montant des dettes à rembourser</t>
        </r>
      </text>
    </comment>
  </commentList>
</comments>
</file>

<file path=xl/sharedStrings.xml><?xml version="1.0" encoding="utf-8"?>
<sst xmlns="http://schemas.openxmlformats.org/spreadsheetml/2006/main" count="512" uniqueCount="315">
  <si>
    <t xml:space="preserve">Dossier # </t>
  </si>
  <si>
    <t>Référé par :</t>
  </si>
  <si>
    <t>Nom de la conseillère ou
du conseiller budgétaire :</t>
  </si>
  <si>
    <t xml:space="preserve">Prénom et nom: </t>
  </si>
  <si>
    <t>Adresse:</t>
  </si>
  <si>
    <t xml:space="preserve">Ville: </t>
  </si>
  <si>
    <t>Code postal :</t>
  </si>
  <si>
    <t>Territoire:</t>
  </si>
  <si>
    <t xml:space="preserve">Si autre: </t>
  </si>
  <si>
    <t>Téléphone personnel :</t>
  </si>
  <si>
    <t>Téléphone travail :</t>
  </si>
  <si>
    <t xml:space="preserve">Courriel: </t>
  </si>
  <si>
    <t>Date de la rencontre :</t>
  </si>
  <si>
    <t>Notes:</t>
  </si>
  <si>
    <t xml:space="preserve">Il s'agit d'une </t>
  </si>
  <si>
    <t>première rencontre</t>
  </si>
  <si>
    <t xml:space="preserve">rencontre de suivi </t>
  </si>
  <si>
    <t>Avez-vous déjà fait faillite ?</t>
  </si>
  <si>
    <t>Non</t>
  </si>
  <si>
    <t xml:space="preserve">Si oui, date de la libération: </t>
  </si>
  <si>
    <t>Si 2e, date de la libération:</t>
  </si>
  <si>
    <t>Avez-vous déjà été inscrit au dépôt volontaire ?</t>
  </si>
  <si>
    <t>Situation et objectifs</t>
  </si>
  <si>
    <t>Vos ACTIFS / Vos avoirs</t>
  </si>
  <si>
    <t>Catégorie</t>
  </si>
  <si>
    <t>Conjoint A</t>
  </si>
  <si>
    <t>Conjoint B</t>
  </si>
  <si>
    <t>Total</t>
  </si>
  <si>
    <t xml:space="preserve">Notes </t>
  </si>
  <si>
    <t>Automobile</t>
  </si>
  <si>
    <t>Meubles</t>
  </si>
  <si>
    <t>Maison</t>
  </si>
  <si>
    <t>Chalet</t>
  </si>
  <si>
    <t xml:space="preserve">REER </t>
  </si>
  <si>
    <t>REEE</t>
  </si>
  <si>
    <t>Placements (CELI)</t>
  </si>
  <si>
    <t>Placements (CELIAPP)</t>
  </si>
  <si>
    <t>Compte opération ou compte courrant</t>
  </si>
  <si>
    <t>Compte - opération #2</t>
  </si>
  <si>
    <t>Compte - épargne</t>
  </si>
  <si>
    <t>Bien de valeur particulier</t>
  </si>
  <si>
    <t xml:space="preserve">Autres  </t>
  </si>
  <si>
    <t>Total des actifs</t>
  </si>
  <si>
    <t>Vos PASSIFS / Vos dettes</t>
  </si>
  <si>
    <t>Catégories</t>
  </si>
  <si>
    <t>Solde</t>
  </si>
  <si>
    <t>Paiement 
mensuel</t>
  </si>
  <si>
    <t>Limite 
de crédit</t>
  </si>
  <si>
    <t>Taux d'intérêt</t>
  </si>
  <si>
    <t>Échéance</t>
  </si>
  <si>
    <t>Notes</t>
  </si>
  <si>
    <t>Cartes de crédit (Visa, Mastercard, magasins)</t>
  </si>
  <si>
    <t>Carte du conjoint A</t>
  </si>
  <si>
    <t>Carte du conjoint B</t>
  </si>
  <si>
    <t>Nom :</t>
  </si>
  <si>
    <t>Prêts</t>
  </si>
  <si>
    <t>Prêt personnel</t>
  </si>
  <si>
    <t>Prêt automobile</t>
  </si>
  <si>
    <t>Prêt hypothécaire</t>
  </si>
  <si>
    <t>Prêt étudiant</t>
  </si>
  <si>
    <t>Marge de crédit</t>
  </si>
  <si>
    <t>Achat différé</t>
  </si>
  <si>
    <t>Gouvernements</t>
  </si>
  <si>
    <t>Revenu Québec</t>
  </si>
  <si>
    <t>Revenu Canada</t>
  </si>
  <si>
    <t>Aide sociale</t>
  </si>
  <si>
    <t>REER RAP</t>
  </si>
  <si>
    <t>Contravention</t>
  </si>
  <si>
    <t>Comptes (Bell, Hydro-Québec, Vidéotron, gaz)</t>
  </si>
  <si>
    <t>Nom  de la dette accumulée avec le fournisseur</t>
  </si>
  <si>
    <t>Autres dettes</t>
  </si>
  <si>
    <t>Loyers (arrérages)</t>
  </si>
  <si>
    <t>Créancier :</t>
  </si>
  <si>
    <t>Total du passif famille</t>
  </si>
  <si>
    <t>Total du passif</t>
  </si>
  <si>
    <t>Total des paiements mensuels</t>
  </si>
  <si>
    <t>ACTIFS</t>
  </si>
  <si>
    <t>PASSIFS</t>
  </si>
  <si>
    <t xml:space="preserve">Note: </t>
  </si>
  <si>
    <t>Bilan</t>
  </si>
  <si>
    <t>Revenus mensuels</t>
  </si>
  <si>
    <t>Sous-total</t>
  </si>
  <si>
    <r>
      <rPr>
        <b/>
        <sz val="10"/>
        <color theme="3"/>
        <rFont val="Raleway"/>
      </rPr>
      <t>Salaire NET</t>
    </r>
    <r>
      <rPr>
        <sz val="10"/>
        <color theme="3"/>
        <rFont val="Raleway"/>
      </rPr>
      <t xml:space="preserve"> (après que les divers prélèvements soient faits)</t>
    </r>
  </si>
  <si>
    <t>Prestation d'assurance-emploi</t>
  </si>
  <si>
    <t>Allocation famille (Québec)</t>
  </si>
  <si>
    <t>Allocation canadienne pour enfants (Canada)</t>
  </si>
  <si>
    <t>Pension alimentaire</t>
  </si>
  <si>
    <t>Régime des rentes du Québec (RRQ)</t>
  </si>
  <si>
    <t>Sécurité de la vieillesse (SV)</t>
  </si>
  <si>
    <t>Supplément de revenu garanti (SRG)</t>
  </si>
  <si>
    <t>Crédit TPS</t>
  </si>
  <si>
    <t>Crédit de solidarité</t>
  </si>
  <si>
    <t>Revenus locatifs</t>
  </si>
  <si>
    <t xml:space="preserve">Autres : </t>
  </si>
  <si>
    <t>Famille</t>
  </si>
  <si>
    <t>Total des revenus mensuels</t>
  </si>
  <si>
    <t>Épargne</t>
  </si>
  <si>
    <t>CotisationsRÉER</t>
  </si>
  <si>
    <t>Cotisation REEE</t>
  </si>
  <si>
    <t>Cotisation CELI</t>
  </si>
  <si>
    <t>Cotisation CELIAPP</t>
  </si>
  <si>
    <t>Fonds d'urgence (coussin de sécurité)</t>
  </si>
  <si>
    <t>Fonds de roulement</t>
  </si>
  <si>
    <t>Projet spécial / épargner pour une maison ou un condo</t>
  </si>
  <si>
    <t xml:space="preserve">Projet spécial </t>
  </si>
  <si>
    <t>Vous</t>
  </si>
  <si>
    <t>Votre conjoint-e</t>
  </si>
  <si>
    <t>Total de l'épargne mensuelle</t>
  </si>
  <si>
    <t>Dépenses</t>
  </si>
  <si>
    <t>Dépenses fixes mensuelles</t>
  </si>
  <si>
    <t>Habitation</t>
  </si>
  <si>
    <r>
      <t xml:space="preserve">Loyer ( </t>
    </r>
    <r>
      <rPr>
        <sz val="9"/>
        <color theme="3"/>
        <rFont val="Raleway"/>
      </rPr>
      <t>ne pas réinscrire hypothèque si déjà inscrite au bilan)</t>
    </r>
  </si>
  <si>
    <t>Électricité et chauffage</t>
  </si>
  <si>
    <t>Cellulaire / Téléphone</t>
  </si>
  <si>
    <t>Internet / Télévision</t>
  </si>
  <si>
    <t>Cellulaire / Téléphone / Internet / Télévision</t>
  </si>
  <si>
    <t>Assurance habitation</t>
  </si>
  <si>
    <t>Frais de copropriété</t>
  </si>
  <si>
    <t>Taxes scolaires et municipales</t>
  </si>
  <si>
    <t>Fonds d'entretien et de rénovation si propriétaire</t>
  </si>
  <si>
    <t>Sous-total Habitation</t>
  </si>
  <si>
    <t>Transport</t>
  </si>
  <si>
    <r>
      <t>Paiement d'auto</t>
    </r>
    <r>
      <rPr>
        <sz val="9"/>
        <color theme="3"/>
        <rFont val="Raleway"/>
      </rPr>
      <t xml:space="preserve"> (si c'est un prêt: il est déjà inscrit dans le bilan)</t>
    </r>
  </si>
  <si>
    <t>Essence</t>
  </si>
  <si>
    <t>Assurance automobile</t>
  </si>
  <si>
    <t>Stationnement</t>
  </si>
  <si>
    <t>Transport en commun (métro, autobus)</t>
  </si>
  <si>
    <t>Services de transport (Taxi, location, Bixi, autopartage)</t>
  </si>
  <si>
    <t>Transport adapté</t>
  </si>
  <si>
    <t>Permis de conduire et immatriculations</t>
  </si>
  <si>
    <t>Entretien automobile, contraventions, etc.</t>
  </si>
  <si>
    <t>Autres :</t>
  </si>
  <si>
    <t>Sous-total Transport</t>
  </si>
  <si>
    <t>Frais et assurances</t>
  </si>
  <si>
    <t>Frais bancaires</t>
  </si>
  <si>
    <t>Assurance médicale et/ou dentaire</t>
  </si>
  <si>
    <t>Assurance invalidité et/ou accident</t>
  </si>
  <si>
    <t>Assurance vie</t>
  </si>
  <si>
    <t>Sous-total frais et assurances</t>
  </si>
  <si>
    <t>Personnes à charge</t>
  </si>
  <si>
    <t>Service de garde</t>
  </si>
  <si>
    <t>Sous-total Personnes à charge</t>
  </si>
  <si>
    <t>Total des dépenses fixes mensuelles</t>
  </si>
  <si>
    <t>Dépenses variables mensuelles</t>
  </si>
  <si>
    <t>Alimentation</t>
  </si>
  <si>
    <t xml:space="preserve">Épicerie </t>
  </si>
  <si>
    <t>Alcool, tabac, cannabis récréatif</t>
  </si>
  <si>
    <t>Repas au restaurant</t>
  </si>
  <si>
    <t>Livraison ou plats à emporter (take out)</t>
  </si>
  <si>
    <t>Panier bio ou abonnement repas précuisinés</t>
  </si>
  <si>
    <t>Dépanneur</t>
  </si>
  <si>
    <t>Sous-total Alimentation</t>
  </si>
  <si>
    <t>Vêtements</t>
  </si>
  <si>
    <t>Buanderie et nettoyage</t>
  </si>
  <si>
    <t>Adultes</t>
  </si>
  <si>
    <t>Enfants</t>
  </si>
  <si>
    <t>Accessoires</t>
  </si>
  <si>
    <t>Sous-total Vêtements</t>
  </si>
  <si>
    <t>Loisirs</t>
  </si>
  <si>
    <t>Vacances et voyages</t>
  </si>
  <si>
    <t>Journaux, revues, livres</t>
  </si>
  <si>
    <t>Cinéma</t>
  </si>
  <si>
    <t>Abonnement Netflix /Spotify/ Prime</t>
  </si>
  <si>
    <t>Abonnement à des clubs</t>
  </si>
  <si>
    <t>Billets pour événements</t>
  </si>
  <si>
    <t>Équipement sportif et autres activités (Gyms)</t>
  </si>
  <si>
    <t>Loteries</t>
  </si>
  <si>
    <t>Sous-total Loisirs</t>
  </si>
  <si>
    <t>Études</t>
  </si>
  <si>
    <t>Frais scolaires</t>
  </si>
  <si>
    <t>Matériel scolaire</t>
  </si>
  <si>
    <t>Sous-total Études</t>
  </si>
  <si>
    <t>Soins et produits d'hygiène personnelle</t>
  </si>
  <si>
    <t>Coiffure/barbier</t>
  </si>
  <si>
    <t>Esthéticienne / manucure</t>
  </si>
  <si>
    <t>Spa et soins de beauté</t>
  </si>
  <si>
    <t>Pharmacie</t>
  </si>
  <si>
    <t xml:space="preserve">Autres :  </t>
  </si>
  <si>
    <t>Sous-total Soins personnels</t>
  </si>
  <si>
    <t>Soins médicaux</t>
  </si>
  <si>
    <t>Médicaments</t>
  </si>
  <si>
    <t>Dentiste</t>
  </si>
  <si>
    <t>Optométriste</t>
  </si>
  <si>
    <t xml:space="preserve">Services thérapeutiques (psychologue, physio, chiro, masso) </t>
  </si>
  <si>
    <t>Sous-total Soins médicaux</t>
  </si>
  <si>
    <t>Animaux</t>
  </si>
  <si>
    <t xml:space="preserve">Nourriture pour animaux </t>
  </si>
  <si>
    <t>Vétérinaire</t>
  </si>
  <si>
    <t>Sous-total Animaux</t>
  </si>
  <si>
    <t>Dons et cadeaux</t>
  </si>
  <si>
    <t>Dons de charité</t>
  </si>
  <si>
    <t>Dîme / don pour l'église</t>
  </si>
  <si>
    <t>Cadeaux et souper de Noël</t>
  </si>
  <si>
    <t>Cadeaux et fêtes d'anniversaire</t>
  </si>
  <si>
    <t>Sous-total Dons et cadeaux</t>
  </si>
  <si>
    <t>Total des dépenses variables mensuelles</t>
  </si>
  <si>
    <t>Dépenses fixes occasionnelles</t>
  </si>
  <si>
    <t>Cotisations professionnelles</t>
  </si>
  <si>
    <t xml:space="preserve">Autre: </t>
  </si>
  <si>
    <t>Total des dépenses fixes occasionnelles</t>
  </si>
  <si>
    <r>
      <t xml:space="preserve">Total des dépenses mensuelles 
</t>
    </r>
    <r>
      <rPr>
        <b/>
        <sz val="10"/>
        <color theme="0"/>
        <rFont val="Raleway"/>
      </rPr>
      <t>Fixes+Variables+Occasionnelles (sans les dettes)</t>
    </r>
  </si>
  <si>
    <t xml:space="preserve">Sommaire des finances personnelles </t>
  </si>
  <si>
    <t>Mensuel</t>
  </si>
  <si>
    <t>Annuel</t>
  </si>
  <si>
    <t>Total des revenus nets</t>
  </si>
  <si>
    <t>Total des dépenses fixes, variables, occasionnelles</t>
  </si>
  <si>
    <t>Remboursement de dettes</t>
  </si>
  <si>
    <t>Revenus</t>
  </si>
  <si>
    <t>Dépenses et remboursement de dettes</t>
  </si>
  <si>
    <t>Épargne prévue</t>
  </si>
  <si>
    <t>Revenus - Dépenses - remboursement des dettes</t>
  </si>
  <si>
    <t>Total de vos revenus mensuels:</t>
  </si>
  <si>
    <t xml:space="preserve">Fonds d'urgence à prévoir: </t>
  </si>
  <si>
    <t>Dépenses occasionnelles (Principales)</t>
  </si>
  <si>
    <t>Montant à épargner chaque mois pour faire face aux dépenses occasionnelles</t>
  </si>
  <si>
    <t>Répartition des dépenses mensuelles par catégorie</t>
  </si>
  <si>
    <t>Pourcentage
utilisé du revenu</t>
  </si>
  <si>
    <t>Fixes</t>
  </si>
  <si>
    <t>Variables</t>
  </si>
  <si>
    <t xml:space="preserve">Remboursements de dettes                        </t>
  </si>
  <si>
    <t xml:space="preserve"> total du remboursement des dettes:</t>
  </si>
  <si>
    <t>Solutions recommandées</t>
  </si>
  <si>
    <t>1. Planification budgétaire :</t>
  </si>
  <si>
    <t>6. Consolidation de dettes :</t>
  </si>
  <si>
    <t>2. Réaménagemement budgétaire :</t>
  </si>
  <si>
    <t>7. Dépôt volontaire :</t>
  </si>
  <si>
    <t>3. Augmenter les revenus :</t>
  </si>
  <si>
    <t>8. Proposition de consommateur :</t>
  </si>
  <si>
    <t>4. Négociation avec les créanciers</t>
  </si>
  <si>
    <t>9. Faillite personnel :</t>
  </si>
  <si>
    <t>5. Vente d'actifs :</t>
  </si>
  <si>
    <t>10 Autres :</t>
  </si>
  <si>
    <t>Recommandations et objectifs</t>
  </si>
  <si>
    <t xml:space="preserve">Revenu conjoint A </t>
  </si>
  <si>
    <t>Revenu conjoint B</t>
  </si>
  <si>
    <t>Revenu du ménage</t>
  </si>
  <si>
    <t>Part du conjoint A</t>
  </si>
  <si>
    <t>Part du conjoint B</t>
  </si>
  <si>
    <t>Patrimoine</t>
  </si>
  <si>
    <t>Actifs</t>
  </si>
  <si>
    <t>Passifs</t>
  </si>
  <si>
    <t>Revenus nets</t>
  </si>
  <si>
    <t>Remboursement dettes</t>
  </si>
  <si>
    <r>
      <t>Argent personnel disponible 
(</t>
    </r>
    <r>
      <rPr>
        <sz val="12"/>
        <color rgb="FF000000"/>
        <rFont val="Raleway"/>
      </rPr>
      <t>à la fin du mois)</t>
    </r>
  </si>
  <si>
    <t>Prorata des revenus</t>
  </si>
  <si>
    <t>(si vous avez complété l'onglet "Calculer le prorata)</t>
  </si>
  <si>
    <t xml:space="preserve">
</t>
  </si>
  <si>
    <t>Prix envisagé de la maison ou du condo</t>
  </si>
  <si>
    <t>Mise de fonds</t>
  </si>
  <si>
    <t>Montant anticipé de la mise de fonds</t>
  </si>
  <si>
    <t>Montant anticipé si vous pouvez bénéficier du programme 5% de mise de fonds de la SCHL</t>
  </si>
  <si>
    <t>Modalités du programme SCHL:</t>
  </si>
  <si>
    <t>https://www.cmhc-schl.gc.ca/fr/professionnels/financement-de-projets-et-financement-hypothecaire/assurance-pret-hypothecaire/aph-po-et-petits-immeubles-locatifs/schl-achat</t>
  </si>
  <si>
    <t>Combien épargner mensuellement</t>
  </si>
  <si>
    <t>montant déjà inscrit dans la section épargne de l'onglet "Budget mensuel"</t>
  </si>
  <si>
    <t>Combien représente l'épargne annuelle dédiée à notre objectif</t>
  </si>
  <si>
    <r>
      <t xml:space="preserve">Combien d'années devons-nous attendre pour atteindre l'objectif de la mise de fonds de </t>
    </r>
    <r>
      <rPr>
        <b/>
        <sz val="14"/>
        <rFont val="Raleway"/>
      </rPr>
      <t>20%</t>
    </r>
    <r>
      <rPr>
        <sz val="12"/>
        <rFont val="Raleway"/>
      </rPr>
      <t>?</t>
    </r>
  </si>
  <si>
    <t>années</t>
  </si>
  <si>
    <r>
      <t xml:space="preserve">Combien d'années devons-nous attendre pour atteindre l'objectif de la mise de fonds de </t>
    </r>
    <r>
      <rPr>
        <b/>
        <sz val="14"/>
        <rFont val="Raleway"/>
      </rPr>
      <t>5%</t>
    </r>
    <r>
      <rPr>
        <sz val="12"/>
        <rFont val="Raleway"/>
      </rPr>
      <t>?</t>
    </r>
  </si>
  <si>
    <t>Paiements mensuels à prévoir lors de l'achat d'une maison ou d'un condo</t>
  </si>
  <si>
    <t>Quels seront les versements mensuels du remboursement hypothécaire de la maison ou du condo</t>
  </si>
  <si>
    <t>Quels seront les frais mensuels de condo (habituellement mentionnés dans les publicités de vente)</t>
  </si>
  <si>
    <t>Épargne mensuelle en vue d'un fonds pour rénovation et d'entretien (=total annuel /12 mois)</t>
  </si>
  <si>
    <t>Taxes municipales (=total de la taxe annuelle /12 mois)</t>
  </si>
  <si>
    <t>Taxes scolaires (=total de la taxe annuelle /12 mois)</t>
  </si>
  <si>
    <t>Taxes d'eau (=total de la taxe annuelle /12 mois)</t>
  </si>
  <si>
    <t xml:space="preserve">Total: </t>
  </si>
  <si>
    <t>Frais à prévoir avant ou lors de l'achat (liste non exhaustive)</t>
  </si>
  <si>
    <t>Frais de notaire</t>
  </si>
  <si>
    <t>Frais d'inspection</t>
  </si>
  <si>
    <t>Frais d'arpentage (habituellement aux frais du vendeur)</t>
  </si>
  <si>
    <t>Déménagement</t>
  </si>
  <si>
    <t>Taxe de bienvenue ou droit de mutation immobilière (selon les municipalités)</t>
  </si>
  <si>
    <t>autre:</t>
  </si>
  <si>
    <t>Total:</t>
  </si>
  <si>
    <t>Afin d'atteindre vos objectifs, vous pouvez faire votre suivi mensuel, tout au long de l'année ici</t>
  </si>
  <si>
    <t>Inscrire le mois concerné</t>
  </si>
  <si>
    <r>
      <rPr>
        <b/>
        <sz val="12"/>
        <color theme="4"/>
        <rFont val="Raleway"/>
      </rPr>
      <t xml:space="preserve">Moyenne </t>
    </r>
    <r>
      <rPr>
        <sz val="12"/>
        <color theme="4"/>
        <rFont val="Raleway"/>
      </rPr>
      <t xml:space="preserve">
des </t>
    </r>
    <r>
      <rPr>
        <b/>
        <sz val="12"/>
        <color theme="4"/>
        <rFont val="Raleway"/>
      </rPr>
      <t>dépenses mensuelles</t>
    </r>
    <r>
      <rPr>
        <sz val="12"/>
        <color theme="4"/>
        <rFont val="Raleway"/>
      </rPr>
      <t xml:space="preserve">
(basé sur le budget RÉEL)</t>
    </r>
  </si>
  <si>
    <r>
      <rPr>
        <b/>
        <sz val="12"/>
        <color theme="0"/>
        <rFont val="Raleway"/>
      </rPr>
      <t>Total des dépenses annuelles</t>
    </r>
    <r>
      <rPr>
        <sz val="12"/>
        <color theme="0"/>
        <rFont val="Raleway"/>
      </rPr>
      <t xml:space="preserve">
(basé sur le budget RÉEL)</t>
    </r>
  </si>
  <si>
    <t xml:space="preserve">Revenus </t>
  </si>
  <si>
    <r>
      <rPr>
        <sz val="14"/>
        <color theme="3"/>
        <rFont val="Raleway"/>
      </rPr>
      <t>Budget</t>
    </r>
    <r>
      <rPr>
        <sz val="14"/>
        <color theme="1" tint="0.499984740745262"/>
        <rFont val="Raleway"/>
      </rPr>
      <t xml:space="preserve">
</t>
    </r>
    <r>
      <rPr>
        <sz val="14"/>
        <color theme="5"/>
        <rFont val="Raleway"/>
      </rPr>
      <t xml:space="preserve">ANTICIPÉ </t>
    </r>
  </si>
  <si>
    <r>
      <rPr>
        <sz val="14"/>
        <color theme="3"/>
        <rFont val="Raleway"/>
      </rPr>
      <t>Budget</t>
    </r>
    <r>
      <rPr>
        <b/>
        <sz val="14"/>
        <color theme="3"/>
        <rFont val="Raleway"/>
      </rPr>
      <t xml:space="preserve"> </t>
    </r>
    <r>
      <rPr>
        <b/>
        <sz val="14"/>
        <color rgb="FFF46524"/>
        <rFont val="Raleway"/>
      </rPr>
      <t xml:space="preserve">
RÉEL</t>
    </r>
  </si>
  <si>
    <t>Salaire NET (après que les divers prélèvements soient faits)</t>
  </si>
  <si>
    <t>Crédtit TPS</t>
  </si>
  <si>
    <t>Épargnes</t>
  </si>
  <si>
    <t>Cotisations RÉER</t>
  </si>
  <si>
    <t>Fonds d'urgence</t>
  </si>
  <si>
    <t>Projet spécial</t>
  </si>
  <si>
    <t>Loyer ou hypothèque (écrire si déjà inscrit au bilan)</t>
  </si>
  <si>
    <t>Cellulaire / téléphone</t>
  </si>
  <si>
    <t>Internet/Télévision</t>
  </si>
  <si>
    <t>Cellulaire / téléphone/Internet/télévision</t>
  </si>
  <si>
    <t>Taxes scolaires, et municipales</t>
  </si>
  <si>
    <t>Paiement d'auto (prêt / location)</t>
  </si>
  <si>
    <t>Assurance médicale et dentaire</t>
  </si>
  <si>
    <t>Assurance invalidité ou accident</t>
  </si>
  <si>
    <t>Frais de garderie</t>
  </si>
  <si>
    <t>Panier bio ou abonnement boîte précuisinée</t>
  </si>
  <si>
    <t xml:space="preserve">Équipement sportif et autres activités </t>
  </si>
  <si>
    <t>Soins personnels</t>
  </si>
  <si>
    <t>Coiffure</t>
  </si>
  <si>
    <t>Épicerie de "pharmacie"</t>
  </si>
  <si>
    <t>Dentiste et optométriste</t>
  </si>
  <si>
    <t xml:space="preserve">Services thérapeutiques (physio, chiro, masso) </t>
  </si>
  <si>
    <t>Nourriture pour animaux : chien</t>
  </si>
  <si>
    <t>À préciser :</t>
  </si>
  <si>
    <t>Revenus du mois</t>
  </si>
  <si>
    <t>Dépenses courantes du mois</t>
  </si>
  <si>
    <t>Remboursement mensuel consacré aux dettes</t>
  </si>
  <si>
    <t>Total des dépenses du mois</t>
  </si>
  <si>
    <t xml:space="preserve"> Situation de Surplus ou Déficit mensuel ?</t>
  </si>
  <si>
    <r>
      <rPr>
        <b/>
        <sz val="14"/>
        <color theme="3"/>
        <rFont val="Raleway"/>
      </rPr>
      <t xml:space="preserve">Budget </t>
    </r>
    <r>
      <rPr>
        <b/>
        <sz val="14"/>
        <color rgb="FFF46524"/>
        <rFont val="Raleway"/>
      </rPr>
      <t xml:space="preserve">
RÉEL</t>
    </r>
  </si>
  <si>
    <t>Total de l'épargne</t>
  </si>
  <si>
    <r>
      <rPr>
        <b/>
        <sz val="16"/>
        <color theme="4"/>
        <rFont val="Raleway"/>
      </rPr>
      <t xml:space="preserve">Moyenne </t>
    </r>
    <r>
      <rPr>
        <sz val="10"/>
        <color theme="4"/>
        <rFont val="Raleway"/>
      </rPr>
      <t xml:space="preserve">
des </t>
    </r>
    <r>
      <rPr>
        <b/>
        <sz val="10"/>
        <color theme="4"/>
        <rFont val="Raleway"/>
      </rPr>
      <t>dépenses mensuelles</t>
    </r>
    <r>
      <rPr>
        <sz val="10"/>
        <color theme="4"/>
        <rFont val="Raleway"/>
      </rPr>
      <t xml:space="preserve">
(basé sur le budget RÉEL)</t>
    </r>
  </si>
  <si>
    <r>
      <rPr>
        <b/>
        <sz val="14"/>
        <color theme="0"/>
        <rFont val="Raleway"/>
      </rPr>
      <t>Total des dépenses annuelles</t>
    </r>
    <r>
      <rPr>
        <sz val="10"/>
        <color theme="0"/>
        <rFont val="Raleway"/>
      </rPr>
      <t xml:space="preserve">
(basé sur le budget RÉEL)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</si>
</sst>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quot;$&quot;_ ;_ * \(#,##0.00\)\ &quot;$&quot;_ ;_ * &quot;-&quot;??_)\ &quot;$&quot;_ ;_ @_ "/>
    <numFmt numFmtId="165" formatCode="[$$]#,##0.00"/>
    <numFmt numFmtId="166" formatCode="&quot;$&quot;#,##0.00"/>
    <numFmt numFmtId="167" formatCode="&quot;$&quot;#,##0"/>
    <numFmt numFmtId="168" formatCode="[$$]#,##0.00" x16r2:formatCode16="[$$-sn-Latn-ZW]#,##0.00"/>
    <numFmt numFmtId="169" formatCode="#,##0.00\ &quot;$&quot;"/>
    <numFmt numFmtId="170" formatCode="_ * #,##0.00_)\ [$$-C0C]_ ;_ * \(#,##0.00\)\ [$$-C0C]_ ;_ * &quot;-&quot;??_)\ [$$-C0C]_ ;_ @_ "/>
    <numFmt numFmtId="171" formatCode="#,##0.00\ [$€-1]"/>
  </numFmts>
  <fonts count="135">
    <font>
      <sz val="10"/>
      <color rgb="FF000000"/>
      <name val="Arial"/>
    </font>
    <font>
      <sz val="10"/>
      <color rgb="FF000000"/>
      <name val="Arial"/>
      <family val="2"/>
    </font>
    <font>
      <sz val="10"/>
      <color rgb="FF000000"/>
      <name val="Arial"/>
      <family val="2"/>
    </font>
    <font>
      <b/>
      <sz val="9"/>
      <color indexed="81"/>
      <name val="Tahoma"/>
      <family val="2"/>
    </font>
    <font>
      <b/>
      <sz val="10"/>
      <color indexed="32"/>
      <name val="Microsoft YaHei UI"/>
      <family val="2"/>
    </font>
    <font>
      <u/>
      <sz val="10"/>
      <color theme="10"/>
      <name val="Arial"/>
      <family val="2"/>
    </font>
    <font>
      <sz val="9"/>
      <color indexed="81"/>
      <name val="Tahoma"/>
      <family val="2"/>
    </font>
    <font>
      <sz val="10"/>
      <color rgb="FF000000"/>
      <name val="Raleway"/>
    </font>
    <font>
      <sz val="10"/>
      <color theme="9"/>
      <name val="Raleway"/>
    </font>
    <font>
      <b/>
      <sz val="11"/>
      <color theme="3"/>
      <name val="Raleway"/>
    </font>
    <font>
      <sz val="11"/>
      <color theme="3"/>
      <name val="Raleway"/>
    </font>
    <font>
      <b/>
      <sz val="11"/>
      <color theme="4"/>
      <name val="Raleway"/>
    </font>
    <font>
      <sz val="11"/>
      <color theme="4"/>
      <name val="Raleway"/>
    </font>
    <font>
      <b/>
      <sz val="14"/>
      <color theme="4"/>
      <name val="Raleway"/>
    </font>
    <font>
      <sz val="24"/>
      <color theme="4"/>
      <name val="Raleway"/>
    </font>
    <font>
      <sz val="10"/>
      <color rgb="FFF46524"/>
      <name val="Raleway"/>
    </font>
    <font>
      <b/>
      <sz val="18"/>
      <color rgb="FFF46524"/>
      <name val="Raleway"/>
    </font>
    <font>
      <sz val="10"/>
      <name val="Raleway"/>
    </font>
    <font>
      <b/>
      <sz val="12"/>
      <color theme="4"/>
      <name val="Raleway"/>
    </font>
    <font>
      <sz val="10"/>
      <color theme="4"/>
      <name val="Raleway"/>
    </font>
    <font>
      <b/>
      <sz val="10"/>
      <color rgb="FF576475"/>
      <name val="Raleway"/>
    </font>
    <font>
      <b/>
      <sz val="14"/>
      <color theme="0"/>
      <name val="Raleway"/>
    </font>
    <font>
      <sz val="10"/>
      <color rgb="FF556376"/>
      <name val="Raleway"/>
    </font>
    <font>
      <sz val="11"/>
      <color rgb="FF334960"/>
      <name val="Raleway"/>
    </font>
    <font>
      <sz val="10"/>
      <color rgb="FF576475"/>
      <name val="Raleway"/>
    </font>
    <font>
      <sz val="11"/>
      <name val="Raleway"/>
    </font>
    <font>
      <b/>
      <sz val="12"/>
      <color rgb="FF000000"/>
      <name val="Raleway"/>
    </font>
    <font>
      <b/>
      <sz val="10"/>
      <name val="Raleway"/>
    </font>
    <font>
      <b/>
      <sz val="12"/>
      <name val="Raleway"/>
    </font>
    <font>
      <b/>
      <sz val="14"/>
      <name val="Raleway"/>
    </font>
    <font>
      <sz val="14"/>
      <color rgb="FF000000"/>
      <name val="Raleway"/>
    </font>
    <font>
      <sz val="16"/>
      <name val="Raleway"/>
    </font>
    <font>
      <b/>
      <sz val="16"/>
      <name val="Raleway"/>
    </font>
    <font>
      <sz val="16"/>
      <color rgb="FF000000"/>
      <name val="Raleway"/>
    </font>
    <font>
      <b/>
      <sz val="16"/>
      <color theme="4"/>
      <name val="Raleway"/>
    </font>
    <font>
      <sz val="16"/>
      <color theme="4"/>
      <name val="Raleway"/>
    </font>
    <font>
      <b/>
      <sz val="16"/>
      <color theme="5"/>
      <name val="Raleway"/>
    </font>
    <font>
      <b/>
      <sz val="26"/>
      <color theme="4"/>
      <name val="Raleway"/>
    </font>
    <font>
      <b/>
      <sz val="24"/>
      <color theme="4"/>
      <name val="Raleway"/>
    </font>
    <font>
      <b/>
      <sz val="11"/>
      <color indexed="16"/>
      <name val="Microsoft JhengHei UI"/>
      <family val="2"/>
    </font>
    <font>
      <b/>
      <sz val="11"/>
      <color indexed="16"/>
      <name val="Raleway"/>
    </font>
    <font>
      <b/>
      <sz val="10"/>
      <color indexed="16"/>
      <name val="Raleway"/>
    </font>
    <font>
      <sz val="12"/>
      <color rgb="FF000000"/>
      <name val="Raleway"/>
    </font>
    <font>
      <sz val="12"/>
      <color theme="4"/>
      <name val="Raleway"/>
    </font>
    <font>
      <sz val="12"/>
      <color theme="1" tint="0.14999847407452621"/>
      <name val="Raleway"/>
    </font>
    <font>
      <sz val="11"/>
      <color rgb="FF000000"/>
      <name val="Raleway"/>
    </font>
    <font>
      <b/>
      <sz val="11"/>
      <name val="Raleway"/>
    </font>
    <font>
      <b/>
      <sz val="13"/>
      <color theme="4"/>
      <name val="Raleway"/>
    </font>
    <font>
      <sz val="48"/>
      <color theme="0"/>
      <name val="Raleway"/>
    </font>
    <font>
      <sz val="48"/>
      <color rgb="FFFFFFFF"/>
      <name val="Raleway"/>
    </font>
    <font>
      <b/>
      <sz val="28"/>
      <color theme="0"/>
      <name val="Raleway"/>
    </font>
    <font>
      <sz val="46"/>
      <color theme="0"/>
      <name val="Raleway"/>
    </font>
    <font>
      <b/>
      <sz val="18"/>
      <color theme="5"/>
      <name val="Raleway"/>
    </font>
    <font>
      <b/>
      <sz val="10"/>
      <color theme="4"/>
      <name val="Raleway"/>
    </font>
    <font>
      <b/>
      <sz val="20"/>
      <color theme="9"/>
      <name val="Raleway"/>
    </font>
    <font>
      <b/>
      <i/>
      <sz val="28"/>
      <color theme="0"/>
      <name val="Raleway"/>
    </font>
    <font>
      <b/>
      <sz val="12"/>
      <color rgb="FF334960"/>
      <name val="Raleway"/>
    </font>
    <font>
      <sz val="10"/>
      <color theme="3"/>
      <name val="Raleway"/>
    </font>
    <font>
      <b/>
      <sz val="14"/>
      <color theme="3"/>
      <name val="Raleway"/>
    </font>
    <font>
      <b/>
      <sz val="14"/>
      <color theme="5"/>
      <name val="Raleway"/>
    </font>
    <font>
      <b/>
      <sz val="14"/>
      <color rgb="FFF46524"/>
      <name val="Raleway"/>
    </font>
    <font>
      <b/>
      <sz val="12"/>
      <color theme="5"/>
      <name val="Raleway"/>
    </font>
    <font>
      <sz val="14"/>
      <color theme="5"/>
      <name val="Raleway"/>
    </font>
    <font>
      <b/>
      <sz val="12"/>
      <color theme="9"/>
      <name val="Raleway"/>
    </font>
    <font>
      <b/>
      <sz val="20"/>
      <color theme="3"/>
      <name val="Raleway"/>
    </font>
    <font>
      <sz val="20"/>
      <color theme="3"/>
      <name val="Raleway"/>
    </font>
    <font>
      <b/>
      <sz val="14"/>
      <color rgb="FF334960"/>
      <name val="Raleway"/>
    </font>
    <font>
      <b/>
      <sz val="10"/>
      <color rgb="FF334960"/>
      <name val="Raleway"/>
    </font>
    <font>
      <sz val="26"/>
      <color theme="1"/>
      <name val="Raleway"/>
    </font>
    <font>
      <sz val="11"/>
      <color theme="1"/>
      <name val="Raleway"/>
    </font>
    <font>
      <sz val="14"/>
      <color theme="1"/>
      <name val="Raleway"/>
    </font>
    <font>
      <sz val="22"/>
      <color theme="1"/>
      <name val="Raleway"/>
    </font>
    <font>
      <b/>
      <sz val="18"/>
      <color theme="1"/>
      <name val="Raleway"/>
    </font>
    <font>
      <sz val="18"/>
      <color theme="1"/>
      <name val="Raleway"/>
    </font>
    <font>
      <b/>
      <sz val="18"/>
      <color theme="4"/>
      <name val="Raleway"/>
    </font>
    <font>
      <b/>
      <sz val="22"/>
      <color theme="4"/>
      <name val="Raleway"/>
    </font>
    <font>
      <b/>
      <sz val="10"/>
      <color theme="3"/>
      <name val="Raleway"/>
    </font>
    <font>
      <b/>
      <sz val="12"/>
      <color theme="3"/>
      <name val="Raleway"/>
    </font>
    <font>
      <b/>
      <sz val="14"/>
      <color theme="8" tint="-0.749992370372631"/>
      <name val="Raleway"/>
    </font>
    <font>
      <sz val="12"/>
      <color rgb="FFF46524"/>
      <name val="Raleway"/>
    </font>
    <font>
      <sz val="9"/>
      <color theme="3"/>
      <name val="Raleway"/>
    </font>
    <font>
      <b/>
      <sz val="11"/>
      <color theme="5"/>
      <name val="Raleway"/>
    </font>
    <font>
      <sz val="12"/>
      <color rgb="FF576475"/>
      <name val="Raleway"/>
    </font>
    <font>
      <sz val="12"/>
      <name val="Raleway"/>
    </font>
    <font>
      <b/>
      <sz val="10"/>
      <color theme="5"/>
      <name val="Raleway"/>
    </font>
    <font>
      <b/>
      <sz val="20"/>
      <color theme="4"/>
      <name val="Raleway"/>
    </font>
    <font>
      <b/>
      <sz val="10"/>
      <color theme="0"/>
      <name val="Raleway"/>
    </font>
    <font>
      <sz val="14"/>
      <color theme="4"/>
      <name val="Raleway"/>
    </font>
    <font>
      <sz val="10"/>
      <color theme="0"/>
      <name val="Raleway"/>
    </font>
    <font>
      <sz val="14"/>
      <color theme="1" tint="0.499984740745262"/>
      <name val="Raleway"/>
    </font>
    <font>
      <sz val="14"/>
      <color theme="3"/>
      <name val="Raleway"/>
    </font>
    <font>
      <sz val="14"/>
      <color rgb="FF334960"/>
      <name val="Raleway"/>
    </font>
    <font>
      <sz val="10"/>
      <color theme="1" tint="0.14999847407452621"/>
      <name val="Raleway"/>
    </font>
    <font>
      <b/>
      <sz val="20"/>
      <color theme="5"/>
      <name val="Raleway"/>
    </font>
    <font>
      <sz val="14"/>
      <color theme="6"/>
      <name val="Raleway"/>
    </font>
    <font>
      <b/>
      <sz val="14"/>
      <color theme="6"/>
      <name val="Raleway"/>
    </font>
    <font>
      <b/>
      <sz val="12"/>
      <color theme="7"/>
      <name val="Raleway"/>
    </font>
    <font>
      <sz val="13"/>
      <color rgb="FF000000"/>
      <name val="Raleway"/>
    </font>
    <font>
      <sz val="13"/>
      <color theme="1" tint="0.14999847407452621"/>
      <name val="Raleway"/>
    </font>
    <font>
      <sz val="13"/>
      <name val="Raleway"/>
    </font>
    <font>
      <sz val="14"/>
      <name val="Raleway"/>
    </font>
    <font>
      <sz val="18"/>
      <color theme="0"/>
      <name val="Raleway"/>
    </font>
    <font>
      <sz val="18"/>
      <color theme="4"/>
      <name val="Raleway"/>
    </font>
    <font>
      <b/>
      <sz val="14"/>
      <color theme="9"/>
      <name val="Raleway"/>
    </font>
    <font>
      <sz val="20"/>
      <color theme="0"/>
      <name val="Raleway"/>
    </font>
    <font>
      <sz val="16"/>
      <color theme="3"/>
      <name val="Raleway"/>
    </font>
    <font>
      <sz val="12"/>
      <color theme="3"/>
      <name val="Raleway"/>
    </font>
    <font>
      <sz val="16"/>
      <color theme="0"/>
      <name val="Raleway"/>
    </font>
    <font>
      <u/>
      <sz val="10"/>
      <color rgb="FF000000"/>
      <name val="Raleway"/>
    </font>
    <font>
      <u/>
      <sz val="10"/>
      <color theme="5"/>
      <name val="Raleway"/>
    </font>
    <font>
      <b/>
      <sz val="14"/>
      <color indexed="37"/>
      <name val="Raleway"/>
    </font>
    <font>
      <b/>
      <sz val="30"/>
      <color theme="9"/>
      <name val="Raleway"/>
    </font>
    <font>
      <sz val="16"/>
      <color theme="6"/>
      <name val="Raleway"/>
    </font>
    <font>
      <sz val="11"/>
      <color indexed="16"/>
      <name val="Raleway"/>
    </font>
    <font>
      <sz val="12"/>
      <color indexed="16"/>
      <name val="Raleway"/>
    </font>
    <font>
      <b/>
      <sz val="22"/>
      <color rgb="FFC00000"/>
      <name val="Raleway"/>
    </font>
    <font>
      <b/>
      <sz val="24"/>
      <color rgb="FFC00000"/>
      <name val="Raleway"/>
    </font>
    <font>
      <b/>
      <sz val="22"/>
      <color rgb="FF000000"/>
      <name val="Raleway"/>
    </font>
    <font>
      <b/>
      <sz val="18"/>
      <color rgb="FF000000"/>
      <name val="Raleway"/>
    </font>
    <font>
      <sz val="6"/>
      <color rgb="FF000000"/>
      <name val="Arial"/>
      <family val="2"/>
    </font>
    <font>
      <b/>
      <sz val="36"/>
      <color rgb="FFFFFFFF"/>
      <name val="Microsoft JhengHei"/>
      <family val="2"/>
    </font>
    <font>
      <b/>
      <sz val="24"/>
      <color rgb="FFFFFFFF"/>
      <name val="Microsoft JhengHei"/>
      <family val="2"/>
    </font>
    <font>
      <sz val="11"/>
      <color theme="9"/>
      <name val="Microsoft JhengHei"/>
      <family val="2"/>
    </font>
    <font>
      <b/>
      <sz val="11"/>
      <color theme="4"/>
      <name val="Microsoft JhengHei"/>
      <family val="2"/>
    </font>
    <font>
      <sz val="11"/>
      <color theme="4"/>
      <name val="Microsoft JhengHei"/>
      <family val="2"/>
    </font>
    <font>
      <b/>
      <sz val="11"/>
      <color theme="9"/>
      <name val="Microsoft JhengHei"/>
      <family val="2"/>
    </font>
    <font>
      <u/>
      <sz val="10"/>
      <color theme="4"/>
      <name val="Arial"/>
      <family val="2"/>
    </font>
    <font>
      <b/>
      <sz val="14"/>
      <color theme="4"/>
      <name val="Microsoft JhengHei"/>
      <family val="2"/>
    </font>
    <font>
      <sz val="10"/>
      <color theme="9"/>
      <name val="Arial"/>
      <family val="2"/>
    </font>
    <font>
      <b/>
      <sz val="18"/>
      <color theme="0"/>
      <name val="Raleway"/>
    </font>
    <font>
      <b/>
      <sz val="16"/>
      <color theme="0"/>
      <name val="Raleway"/>
    </font>
    <font>
      <b/>
      <sz val="22"/>
      <color theme="8" tint="-0.749992370372631"/>
      <name val="Raleway"/>
    </font>
    <font>
      <b/>
      <sz val="22"/>
      <color theme="1"/>
      <name val="Raleway"/>
    </font>
    <font>
      <sz val="12"/>
      <color theme="0"/>
      <name val="Raleway"/>
    </font>
    <font>
      <b/>
      <sz val="12"/>
      <color theme="0"/>
      <name val="Raleway"/>
    </font>
  </fonts>
  <fills count="2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6"/>
        <bgColor indexed="64"/>
      </patternFill>
    </fill>
    <fill>
      <patternFill patternType="solid">
        <fgColor theme="5"/>
        <bgColor indexed="64"/>
      </patternFill>
    </fill>
    <fill>
      <patternFill patternType="solid">
        <fgColor theme="8"/>
        <bgColor indexed="64"/>
      </patternFill>
    </fill>
    <fill>
      <patternFill patternType="solid">
        <fgColor theme="7"/>
        <bgColor indexed="64"/>
      </patternFill>
    </fill>
    <fill>
      <patternFill patternType="solid">
        <fgColor theme="6" tint="0.79998168889431442"/>
        <bgColor indexed="64"/>
      </patternFill>
    </fill>
    <fill>
      <patternFill patternType="solid">
        <fgColor theme="0"/>
        <bgColor rgb="FFEBEDEF"/>
      </patternFill>
    </fill>
    <fill>
      <patternFill patternType="solid">
        <fgColor theme="8"/>
        <bgColor rgb="FFEBEDEF"/>
      </patternFill>
    </fill>
    <fill>
      <patternFill patternType="solid">
        <fgColor indexed="65"/>
        <bgColor indexed="64"/>
      </patternFill>
    </fill>
    <fill>
      <patternFill patternType="solid">
        <fgColor theme="3" tint="0.39997558519241921"/>
        <bgColor indexed="64"/>
      </patternFill>
    </fill>
    <fill>
      <patternFill patternType="solid">
        <fgColor theme="0"/>
        <bgColor rgb="FF334960"/>
      </patternFill>
    </fill>
    <fill>
      <patternFill patternType="solid">
        <fgColor theme="6"/>
        <bgColor rgb="FFFCECE6"/>
      </patternFill>
    </fill>
    <fill>
      <patternFill patternType="solid">
        <fgColor theme="0"/>
        <bgColor rgb="FFFCECE6"/>
      </patternFill>
    </fill>
    <fill>
      <patternFill patternType="solid">
        <fgColor theme="0"/>
        <bgColor rgb="FFFFFFFF"/>
      </patternFill>
    </fill>
    <fill>
      <patternFill patternType="darkTrellis">
        <fgColor theme="0"/>
        <bgColor theme="9"/>
      </patternFill>
    </fill>
    <fill>
      <patternFill patternType="darkGray">
        <fgColor theme="7"/>
        <bgColor theme="0"/>
      </patternFill>
    </fill>
    <fill>
      <patternFill patternType="gray0625">
        <bgColor theme="0"/>
      </patternFill>
    </fill>
    <fill>
      <patternFill patternType="solid">
        <fgColor theme="5"/>
        <bgColor rgb="FFEBEDEF"/>
      </patternFill>
    </fill>
    <fill>
      <patternFill patternType="solid">
        <fgColor theme="7"/>
        <bgColor rgb="FFEBEDEF"/>
      </patternFill>
    </fill>
    <fill>
      <patternFill patternType="solid">
        <fgColor theme="6" tint="0.59999389629810485"/>
        <bgColor indexed="64"/>
      </patternFill>
    </fill>
    <fill>
      <patternFill patternType="solid">
        <fgColor theme="7"/>
        <bgColor rgb="FFFCECE6"/>
      </patternFill>
    </fill>
    <fill>
      <patternFill patternType="solid">
        <fgColor theme="6"/>
        <bgColor rgb="FFFFFFFF"/>
      </patternFill>
    </fill>
    <fill>
      <patternFill patternType="solid">
        <fgColor theme="8"/>
        <bgColor rgb="FFFFF2ED"/>
      </patternFill>
    </fill>
    <fill>
      <patternFill patternType="solid">
        <fgColor theme="1"/>
        <bgColor indexed="64"/>
      </patternFill>
    </fill>
    <fill>
      <patternFill patternType="darkGray">
        <fgColor rgb="FFF46524"/>
        <bgColor theme="8"/>
      </patternFill>
    </fill>
    <fill>
      <patternFill patternType="solid">
        <fgColor theme="8"/>
        <bgColor rgb="FFFCECE6"/>
      </patternFill>
    </fill>
  </fills>
  <borders count="152">
    <border>
      <left/>
      <right/>
      <top/>
      <bottom/>
      <diagonal/>
    </border>
    <border>
      <left/>
      <right/>
      <top style="medium">
        <color rgb="FFCCCCCC"/>
      </top>
      <bottom/>
      <diagonal/>
    </border>
    <border>
      <left/>
      <right/>
      <top style="medium">
        <color rgb="FF999999"/>
      </top>
      <bottom/>
      <diagonal/>
    </border>
    <border>
      <left/>
      <right style="dotted">
        <color rgb="FFB7B7B7"/>
      </right>
      <top/>
      <bottom/>
      <diagonal/>
    </border>
    <border>
      <left/>
      <right/>
      <top style="medium">
        <color rgb="FF334960"/>
      </top>
      <bottom style="medium">
        <color rgb="FF334960"/>
      </bottom>
      <diagonal/>
    </border>
    <border>
      <left style="thin">
        <color theme="4"/>
      </left>
      <right style="thin">
        <color theme="4"/>
      </right>
      <top/>
      <bottom/>
      <diagonal/>
    </border>
    <border>
      <left/>
      <right style="thin">
        <color theme="4"/>
      </right>
      <top/>
      <bottom/>
      <diagonal/>
    </border>
    <border>
      <left style="thin">
        <color theme="7"/>
      </left>
      <right style="thin">
        <color theme="4"/>
      </right>
      <top/>
      <bottom/>
      <diagonal/>
    </border>
    <border>
      <left style="thin">
        <color theme="4"/>
      </left>
      <right style="thin">
        <color theme="7"/>
      </right>
      <top/>
      <bottom/>
      <diagonal/>
    </border>
    <border>
      <left style="thin">
        <color theme="4"/>
      </left>
      <right/>
      <top/>
      <bottom/>
      <diagonal/>
    </border>
    <border>
      <left style="medium">
        <color theme="3"/>
      </left>
      <right style="medium">
        <color theme="3"/>
      </right>
      <top style="medium">
        <color theme="3"/>
      </top>
      <bottom style="medium">
        <color theme="3"/>
      </bottom>
      <diagonal/>
    </border>
    <border>
      <left/>
      <right/>
      <top/>
      <bottom style="hair">
        <color theme="6"/>
      </bottom>
      <diagonal/>
    </border>
    <border>
      <left/>
      <right/>
      <top style="hair">
        <color theme="6"/>
      </top>
      <bottom style="hair">
        <color theme="6"/>
      </bottom>
      <diagonal/>
    </border>
    <border>
      <left style="medium">
        <color theme="3"/>
      </left>
      <right/>
      <top/>
      <bottom/>
      <diagonal/>
    </border>
    <border>
      <left/>
      <right style="medium">
        <color theme="3"/>
      </right>
      <top/>
      <bottom/>
      <diagonal/>
    </border>
    <border>
      <left style="medium">
        <color theme="3"/>
      </left>
      <right/>
      <top/>
      <bottom style="hair">
        <color theme="6"/>
      </bottom>
      <diagonal/>
    </border>
    <border>
      <left/>
      <right style="medium">
        <color theme="3"/>
      </right>
      <top/>
      <bottom style="hair">
        <color theme="6"/>
      </bottom>
      <diagonal/>
    </border>
    <border>
      <left style="medium">
        <color theme="3"/>
      </left>
      <right/>
      <top style="hair">
        <color theme="6"/>
      </top>
      <bottom style="hair">
        <color theme="6"/>
      </bottom>
      <diagonal/>
    </border>
    <border>
      <left/>
      <right style="medium">
        <color theme="3"/>
      </right>
      <top style="hair">
        <color theme="6"/>
      </top>
      <bottom style="hair">
        <color theme="6"/>
      </bottom>
      <diagonal/>
    </border>
    <border>
      <left style="medium">
        <color theme="3"/>
      </left>
      <right style="hair">
        <color theme="0" tint="-0.499984740745262"/>
      </right>
      <top/>
      <bottom/>
      <diagonal/>
    </border>
    <border>
      <left style="hair">
        <color theme="0" tint="-0.499984740745262"/>
      </left>
      <right style="medium">
        <color theme="3"/>
      </right>
      <top/>
      <bottom/>
      <diagonal/>
    </border>
    <border>
      <left/>
      <right style="medium">
        <color theme="3"/>
      </right>
      <top/>
      <bottom style="medium">
        <color theme="3"/>
      </bottom>
      <diagonal/>
    </border>
    <border>
      <left style="medium">
        <color theme="3"/>
      </left>
      <right/>
      <top style="medium">
        <color theme="3"/>
      </top>
      <bottom style="medium">
        <color theme="3"/>
      </bottom>
      <diagonal/>
    </border>
    <border>
      <left/>
      <right style="medium">
        <color theme="3"/>
      </right>
      <top style="medium">
        <color theme="3"/>
      </top>
      <bottom style="medium">
        <color theme="3"/>
      </bottom>
      <diagonal/>
    </border>
    <border>
      <left/>
      <right/>
      <top style="hair">
        <color theme="6"/>
      </top>
      <bottom/>
      <diagonal/>
    </border>
    <border>
      <left style="medium">
        <color theme="3"/>
      </left>
      <right style="hair">
        <color theme="0" tint="-0.499984740745262"/>
      </right>
      <top style="hair">
        <color theme="6"/>
      </top>
      <bottom/>
      <diagonal/>
    </border>
    <border>
      <left style="hair">
        <color theme="0" tint="-0.499984740745262"/>
      </left>
      <right style="medium">
        <color theme="3"/>
      </right>
      <top style="hair">
        <color theme="6"/>
      </top>
      <bottom/>
      <diagonal/>
    </border>
    <border>
      <left/>
      <right/>
      <top style="thick">
        <color theme="4"/>
      </top>
      <bottom/>
      <diagonal/>
    </border>
    <border>
      <left style="medium">
        <color theme="3"/>
      </left>
      <right style="hair">
        <color theme="0" tint="-0.499984740745262"/>
      </right>
      <top style="thick">
        <color theme="4"/>
      </top>
      <bottom/>
      <diagonal/>
    </border>
    <border>
      <left style="hair">
        <color theme="0" tint="-0.499984740745262"/>
      </left>
      <right style="medium">
        <color theme="3"/>
      </right>
      <top style="thick">
        <color theme="4"/>
      </top>
      <bottom/>
      <diagonal/>
    </border>
    <border>
      <left style="hair">
        <color theme="0" tint="-0.499984740745262"/>
      </left>
      <right style="thick">
        <color theme="4"/>
      </right>
      <top style="thick">
        <color theme="4"/>
      </top>
      <bottom/>
      <diagonal/>
    </border>
    <border>
      <left/>
      <right/>
      <top style="medium">
        <color rgb="FF334960"/>
      </top>
      <bottom style="thick">
        <color theme="4"/>
      </bottom>
      <diagonal/>
    </border>
    <border>
      <left style="medium">
        <color theme="3"/>
      </left>
      <right style="hair">
        <color theme="0" tint="-0.499984740745262"/>
      </right>
      <top style="medium">
        <color rgb="FF334960"/>
      </top>
      <bottom style="thick">
        <color theme="4"/>
      </bottom>
      <diagonal/>
    </border>
    <border>
      <left style="hair">
        <color theme="0" tint="-0.499984740745262"/>
      </left>
      <right style="medium">
        <color theme="3"/>
      </right>
      <top style="medium">
        <color rgb="FF334960"/>
      </top>
      <bottom style="thick">
        <color theme="4"/>
      </bottom>
      <diagonal/>
    </border>
    <border>
      <left/>
      <right style="thick">
        <color theme="4"/>
      </right>
      <top/>
      <bottom/>
      <diagonal/>
    </border>
    <border>
      <left/>
      <right/>
      <top/>
      <bottom style="medium">
        <color theme="9"/>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bottom style="hair">
        <color theme="3"/>
      </bottom>
      <diagonal/>
    </border>
    <border>
      <left style="medium">
        <color theme="3"/>
      </left>
      <right style="medium">
        <color theme="3"/>
      </right>
      <top style="hair">
        <color theme="3"/>
      </top>
      <bottom style="hair">
        <color theme="3"/>
      </bottom>
      <diagonal/>
    </border>
    <border>
      <left style="medium">
        <color theme="3"/>
      </left>
      <right/>
      <top/>
      <bottom style="hair">
        <color theme="3"/>
      </bottom>
      <diagonal/>
    </border>
    <border>
      <left/>
      <right style="medium">
        <color theme="3"/>
      </right>
      <top/>
      <bottom style="hair">
        <color theme="3"/>
      </bottom>
      <diagonal/>
    </border>
    <border>
      <left style="medium">
        <color theme="3"/>
      </left>
      <right/>
      <top style="hair">
        <color theme="3"/>
      </top>
      <bottom style="hair">
        <color theme="3"/>
      </bottom>
      <diagonal/>
    </border>
    <border>
      <left/>
      <right style="medium">
        <color theme="3"/>
      </right>
      <top style="hair">
        <color theme="3"/>
      </top>
      <bottom style="hair">
        <color theme="3"/>
      </bottom>
      <diagonal/>
    </border>
    <border>
      <left style="medium">
        <color theme="3"/>
      </left>
      <right style="medium">
        <color theme="3"/>
      </right>
      <top style="hair">
        <color theme="3"/>
      </top>
      <bottom/>
      <diagonal/>
    </border>
    <border>
      <left/>
      <right/>
      <top style="hair">
        <color theme="6"/>
      </top>
      <bottom style="hair">
        <color theme="3"/>
      </bottom>
      <diagonal/>
    </border>
    <border>
      <left/>
      <right/>
      <top style="hair">
        <color theme="3"/>
      </top>
      <bottom style="hair">
        <color theme="6"/>
      </bottom>
      <diagonal/>
    </border>
    <border>
      <left style="medium">
        <color theme="3"/>
      </left>
      <right/>
      <top style="hair">
        <color theme="3"/>
      </top>
      <bottom style="hair">
        <color theme="6"/>
      </bottom>
      <diagonal/>
    </border>
    <border>
      <left/>
      <right style="medium">
        <color theme="3"/>
      </right>
      <top style="hair">
        <color theme="3"/>
      </top>
      <bottom style="hair">
        <color theme="6"/>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diagonal/>
    </border>
    <border>
      <left/>
      <right style="thin">
        <color theme="8"/>
      </right>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right/>
      <top/>
      <bottom style="thin">
        <color theme="4"/>
      </bottom>
      <diagonal/>
    </border>
    <border>
      <left/>
      <right/>
      <top/>
      <bottom style="hair">
        <color theme="4"/>
      </bottom>
      <diagonal/>
    </border>
    <border>
      <left style="thin">
        <color theme="7"/>
      </left>
      <right style="thin">
        <color theme="4"/>
      </right>
      <top/>
      <bottom style="hair">
        <color theme="4"/>
      </bottom>
      <diagonal/>
    </border>
    <border>
      <left style="thin">
        <color theme="4"/>
      </left>
      <right style="thin">
        <color theme="4"/>
      </right>
      <top/>
      <bottom style="hair">
        <color theme="4"/>
      </bottom>
      <diagonal/>
    </border>
    <border>
      <left style="thin">
        <color theme="4"/>
      </left>
      <right/>
      <top/>
      <bottom style="hair">
        <color theme="4"/>
      </bottom>
      <diagonal/>
    </border>
    <border>
      <left/>
      <right/>
      <top style="hair">
        <color theme="4"/>
      </top>
      <bottom style="hair">
        <color theme="4"/>
      </bottom>
      <diagonal/>
    </border>
    <border>
      <left style="thin">
        <color theme="7"/>
      </left>
      <right style="thin">
        <color theme="4"/>
      </right>
      <top style="hair">
        <color theme="4"/>
      </top>
      <bottom style="hair">
        <color theme="4"/>
      </bottom>
      <diagonal/>
    </border>
    <border>
      <left style="thin">
        <color theme="4"/>
      </left>
      <right style="thin">
        <color theme="4"/>
      </right>
      <top style="hair">
        <color theme="4"/>
      </top>
      <bottom style="hair">
        <color theme="4"/>
      </bottom>
      <diagonal/>
    </border>
    <border>
      <left style="thin">
        <color theme="4"/>
      </left>
      <right/>
      <top style="hair">
        <color theme="4"/>
      </top>
      <bottom style="hair">
        <color theme="4"/>
      </bottom>
      <diagonal/>
    </border>
    <border>
      <left/>
      <right/>
      <top style="hair">
        <color theme="6"/>
      </top>
      <bottom style="thin">
        <color theme="0"/>
      </bottom>
      <diagonal/>
    </border>
    <border>
      <left/>
      <right/>
      <top style="thin">
        <color theme="0"/>
      </top>
      <bottom style="thin">
        <color theme="0"/>
      </bottom>
      <diagonal/>
    </border>
    <border>
      <left style="thin">
        <color theme="6"/>
      </left>
      <right/>
      <top/>
      <bottom style="medium">
        <color rgb="FF999999"/>
      </bottom>
      <diagonal/>
    </border>
    <border>
      <left style="thin">
        <color theme="6"/>
      </left>
      <right style="thin">
        <color theme="6"/>
      </right>
      <top/>
      <bottom style="hair">
        <color theme="6"/>
      </bottom>
      <diagonal/>
    </border>
    <border>
      <left style="thin">
        <color theme="6"/>
      </left>
      <right/>
      <top/>
      <bottom style="hair">
        <color theme="6"/>
      </bottom>
      <diagonal/>
    </border>
    <border>
      <left style="thin">
        <color theme="6"/>
      </left>
      <right style="thin">
        <color theme="6"/>
      </right>
      <top style="hair">
        <color theme="6"/>
      </top>
      <bottom style="hair">
        <color theme="6"/>
      </bottom>
      <diagonal/>
    </border>
    <border>
      <left style="thin">
        <color theme="6"/>
      </left>
      <right style="thin">
        <color theme="6"/>
      </right>
      <top/>
      <bottom style="medium">
        <color rgb="FF999999"/>
      </bottom>
      <diagonal/>
    </border>
    <border>
      <left style="thin">
        <color theme="6"/>
      </left>
      <right style="thin">
        <color theme="6"/>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style="thin">
        <color theme="4"/>
      </right>
      <top/>
      <bottom style="thin">
        <color theme="4"/>
      </bottom>
      <diagonal/>
    </border>
    <border>
      <left style="hair">
        <color theme="4"/>
      </left>
      <right style="thin">
        <color theme="4"/>
      </right>
      <top/>
      <bottom/>
      <diagonal/>
    </border>
    <border>
      <left style="thick">
        <color theme="3"/>
      </left>
      <right style="thick">
        <color theme="3"/>
      </right>
      <top style="thick">
        <color theme="3"/>
      </top>
      <bottom style="thick">
        <color theme="3"/>
      </bottom>
      <diagonal/>
    </border>
    <border>
      <left/>
      <right style="thin">
        <color theme="4"/>
      </right>
      <top style="hair">
        <color theme="3"/>
      </top>
      <bottom style="hair">
        <color theme="3"/>
      </bottom>
      <diagonal/>
    </border>
    <border>
      <left/>
      <right/>
      <top style="hair">
        <color theme="3"/>
      </top>
      <bottom style="hair">
        <color theme="3"/>
      </bottom>
      <diagonal/>
    </border>
    <border>
      <left style="thin">
        <color theme="4"/>
      </left>
      <right/>
      <top style="hair">
        <color theme="3"/>
      </top>
      <bottom style="hair">
        <color theme="3"/>
      </bottom>
      <diagonal/>
    </border>
    <border>
      <left style="hair">
        <color theme="4"/>
      </left>
      <right style="thin">
        <color theme="4"/>
      </right>
      <top style="hair">
        <color theme="3"/>
      </top>
      <bottom style="hair">
        <color theme="3"/>
      </bottom>
      <diagonal/>
    </border>
    <border>
      <left style="thin">
        <color theme="7"/>
      </left>
      <right/>
      <top/>
      <bottom/>
      <diagonal/>
    </border>
    <border>
      <left style="thin">
        <color theme="7" tint="-0.499984740745262"/>
      </left>
      <right style="thin">
        <color theme="7" tint="-0.499984740745262"/>
      </right>
      <top/>
      <bottom/>
      <diagonal/>
    </border>
    <border>
      <left style="thin">
        <color theme="7" tint="-0.499984740745262"/>
      </left>
      <right style="thin">
        <color theme="7" tint="-0.499984740745262"/>
      </right>
      <top style="hair">
        <color theme="3"/>
      </top>
      <bottom style="hair">
        <color theme="3"/>
      </bottom>
      <diagonal/>
    </border>
    <border>
      <left style="thick">
        <color theme="4"/>
      </left>
      <right style="thick">
        <color theme="4"/>
      </right>
      <top style="thick">
        <color theme="4"/>
      </top>
      <bottom style="thick">
        <color theme="4"/>
      </bottom>
      <diagonal/>
    </border>
    <border>
      <left style="medium">
        <color theme="4"/>
      </left>
      <right style="medium">
        <color theme="4"/>
      </right>
      <top style="medium">
        <color theme="4"/>
      </top>
      <bottom style="medium">
        <color theme="4"/>
      </bottom>
      <diagonal/>
    </border>
    <border>
      <left/>
      <right/>
      <top/>
      <bottom style="thin">
        <color theme="3"/>
      </bottom>
      <diagonal/>
    </border>
    <border>
      <left/>
      <right/>
      <top style="thin">
        <color theme="3"/>
      </top>
      <bottom style="thin">
        <color theme="3"/>
      </bottom>
      <diagonal/>
    </border>
    <border>
      <left/>
      <right/>
      <top/>
      <bottom style="thin">
        <color theme="6" tint="-0.499984740745262"/>
      </bottom>
      <diagonal/>
    </border>
    <border>
      <left/>
      <right/>
      <top style="thin">
        <color theme="6" tint="-0.499984740745262"/>
      </top>
      <bottom style="thin">
        <color theme="6" tint="-0.499984740745262"/>
      </bottom>
      <diagonal/>
    </border>
    <border>
      <left style="thin">
        <color theme="4"/>
      </left>
      <right style="thin">
        <color theme="4"/>
      </right>
      <top style="thin">
        <color theme="4"/>
      </top>
      <bottom style="thin">
        <color theme="4"/>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style="medium">
        <color theme="3"/>
      </left>
      <right style="thin">
        <color rgb="FF000000"/>
      </right>
      <top/>
      <bottom style="medium">
        <color theme="3"/>
      </bottom>
      <diagonal/>
    </border>
    <border>
      <left/>
      <right style="medium">
        <color theme="3"/>
      </right>
      <top style="thick">
        <color theme="4"/>
      </top>
      <bottom/>
      <diagonal/>
    </border>
    <border>
      <left/>
      <right style="medium">
        <color theme="3"/>
      </right>
      <top style="hair">
        <color theme="6"/>
      </top>
      <bottom/>
      <diagonal/>
    </border>
    <border>
      <left/>
      <right/>
      <top/>
      <bottom style="medium">
        <color theme="3"/>
      </bottom>
      <diagonal/>
    </border>
    <border>
      <left/>
      <right/>
      <top style="medium">
        <color theme="3"/>
      </top>
      <bottom style="medium">
        <color theme="3"/>
      </bottom>
      <diagonal/>
    </border>
    <border>
      <left/>
      <right/>
      <top/>
      <bottom style="hair">
        <color theme="3"/>
      </bottom>
      <diagonal/>
    </border>
    <border>
      <left style="hair">
        <color theme="0" tint="-0.499984740745262"/>
      </left>
      <right/>
      <top/>
      <bottom/>
      <diagonal/>
    </border>
    <border>
      <left style="hair">
        <color theme="0" tint="-0.499984740745262"/>
      </left>
      <right/>
      <top style="hair">
        <color theme="6"/>
      </top>
      <bottom/>
      <diagonal/>
    </border>
    <border>
      <left style="hair">
        <color theme="0" tint="-0.499984740745262"/>
      </left>
      <right/>
      <top style="medium">
        <color rgb="FF334960"/>
      </top>
      <bottom style="thick">
        <color theme="4"/>
      </bottom>
      <diagonal/>
    </border>
    <border>
      <left/>
      <right style="medium">
        <color theme="3"/>
      </right>
      <top style="medium">
        <color rgb="FF334960"/>
      </top>
      <bottom style="thick">
        <color theme="4"/>
      </bottom>
      <diagonal/>
    </border>
    <border>
      <left/>
      <right style="thick">
        <color theme="4"/>
      </right>
      <top style="medium">
        <color rgb="FF334960"/>
      </top>
      <bottom style="thick">
        <color theme="4"/>
      </bottom>
      <diagonal/>
    </border>
    <border>
      <left/>
      <right style="medium">
        <color theme="3"/>
      </right>
      <top style="medium">
        <color theme="3"/>
      </top>
      <bottom/>
      <diagonal/>
    </border>
    <border>
      <left/>
      <right/>
      <top style="medium">
        <color theme="3"/>
      </top>
      <bottom/>
      <diagonal/>
    </border>
    <border>
      <left/>
      <right style="thick">
        <color theme="4"/>
      </right>
      <top style="thick">
        <color theme="4"/>
      </top>
      <bottom/>
      <diagonal/>
    </border>
    <border>
      <left style="thin">
        <color theme="3"/>
      </left>
      <right/>
      <top/>
      <bottom/>
      <diagonal/>
    </border>
    <border>
      <left style="medium">
        <color theme="3"/>
      </left>
      <right/>
      <top style="medium">
        <color theme="3"/>
      </top>
      <bottom style="thin">
        <color indexed="64"/>
      </bottom>
      <diagonal/>
    </border>
    <border>
      <left/>
      <right style="medium">
        <color theme="3"/>
      </right>
      <top style="medium">
        <color theme="3"/>
      </top>
      <bottom style="thin">
        <color indexed="64"/>
      </bottom>
      <diagonal/>
    </border>
    <border>
      <left/>
      <right/>
      <top/>
      <bottom style="thin">
        <color indexed="64"/>
      </bottom>
      <diagonal/>
    </border>
    <border>
      <left/>
      <right/>
      <top style="thin">
        <color indexed="64"/>
      </top>
      <bottom style="thin">
        <color indexed="64"/>
      </bottom>
      <diagonal/>
    </border>
    <border>
      <left style="hair">
        <color theme="6"/>
      </left>
      <right/>
      <top style="hair">
        <color theme="6"/>
      </top>
      <bottom/>
      <diagonal/>
    </border>
    <border>
      <left/>
      <right style="hair">
        <color theme="6"/>
      </right>
      <top style="hair">
        <color theme="6"/>
      </top>
      <bottom/>
      <diagonal/>
    </border>
    <border>
      <left style="hair">
        <color theme="6"/>
      </left>
      <right/>
      <top/>
      <bottom/>
      <diagonal/>
    </border>
    <border>
      <left/>
      <right style="hair">
        <color theme="6"/>
      </right>
      <top/>
      <bottom/>
      <diagonal/>
    </border>
    <border>
      <left style="hair">
        <color theme="6"/>
      </left>
      <right/>
      <top/>
      <bottom style="hair">
        <color theme="6"/>
      </bottom>
      <diagonal/>
    </border>
    <border>
      <left/>
      <right style="hair">
        <color theme="6"/>
      </right>
      <top/>
      <bottom style="hair">
        <color theme="6"/>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4"/>
      </top>
      <bottom/>
      <diagonal/>
    </border>
    <border>
      <left style="thin">
        <color theme="0"/>
      </left>
      <right style="thin">
        <color theme="0"/>
      </right>
      <top style="thin">
        <color theme="0"/>
      </top>
      <bottom/>
      <diagonal/>
    </border>
    <border>
      <left style="thin">
        <color theme="0"/>
      </left>
      <right/>
      <top/>
      <bottom style="thin">
        <color theme="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bottom style="thin">
        <color theme="7"/>
      </bottom>
      <diagonal/>
    </border>
    <border>
      <left style="thin">
        <color theme="0"/>
      </left>
      <right style="thin">
        <color theme="0"/>
      </right>
      <top style="thin">
        <color indexed="64"/>
      </top>
      <bottom style="thin">
        <color theme="0"/>
      </bottom>
      <diagonal/>
    </border>
    <border>
      <left/>
      <right/>
      <top style="thin">
        <color theme="0"/>
      </top>
      <bottom/>
      <diagonal/>
    </border>
    <border>
      <left style="thin">
        <color theme="0"/>
      </left>
      <right style="thin">
        <color theme="0"/>
      </right>
      <top style="thin">
        <color theme="0"/>
      </top>
      <bottom style="thin">
        <color indexed="64"/>
      </bottom>
      <diagonal/>
    </border>
    <border>
      <left/>
      <right style="thin">
        <color theme="0"/>
      </right>
      <top style="thin">
        <color theme="0"/>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hair">
        <color theme="6"/>
      </bottom>
      <diagonal/>
    </border>
    <border>
      <left style="thin">
        <color theme="0"/>
      </left>
      <right/>
      <top style="thin">
        <color theme="0"/>
      </top>
      <bottom style="hair">
        <color theme="6"/>
      </bottom>
      <diagonal/>
    </border>
    <border>
      <left style="thin">
        <color theme="0"/>
      </left>
      <right style="thin">
        <color theme="0"/>
      </right>
      <top style="thin">
        <color theme="0"/>
      </top>
      <bottom style="hair">
        <color theme="6"/>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style="hair">
        <color theme="6"/>
      </right>
      <top style="thin">
        <color theme="0"/>
      </top>
      <bottom style="thin">
        <color theme="0"/>
      </bottom>
      <diagonal/>
    </border>
    <border>
      <left/>
      <right style="hair">
        <color theme="6"/>
      </right>
      <top style="thin">
        <color theme="0"/>
      </top>
      <bottom style="thin">
        <color theme="0"/>
      </bottom>
      <diagonal/>
    </border>
    <border>
      <left style="thin">
        <color theme="0"/>
      </left>
      <right/>
      <top style="hair">
        <color theme="6"/>
      </top>
      <bottom/>
      <diagonal/>
    </border>
    <border>
      <left style="thin">
        <color theme="0"/>
      </left>
      <right style="thin">
        <color theme="0"/>
      </right>
      <top style="thin">
        <color theme="4"/>
      </top>
      <bottom/>
      <diagonal/>
    </border>
  </borders>
  <cellStyleXfs count="6">
    <xf numFmtId="0" fontId="0" fillId="0" borderId="0"/>
    <xf numFmtId="164" fontId="1" fillId="0" borderId="0" applyFont="0" applyFill="0" applyBorder="0" applyAlignment="0" applyProtection="0"/>
    <xf numFmtId="9" fontId="2" fillId="0" borderId="0" applyFont="0" applyFill="0" applyBorder="0" applyAlignment="0" applyProtection="0"/>
    <xf numFmtId="0" fontId="5" fillId="0" borderId="0" applyNumberFormat="0" applyFill="0" applyBorder="0" applyAlignment="0" applyProtection="0"/>
    <xf numFmtId="0" fontId="1" fillId="0" borderId="0"/>
    <xf numFmtId="164" fontId="1" fillId="0" borderId="0" applyFont="0" applyFill="0" applyBorder="0" applyAlignment="0" applyProtection="0"/>
  </cellStyleXfs>
  <cellXfs count="751">
    <xf numFmtId="0" fontId="0" fillId="0" borderId="0" xfId="0"/>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7" fillId="0" borderId="0" xfId="0" applyFont="1" applyAlignment="1">
      <alignment vertical="center"/>
    </xf>
    <xf numFmtId="0" fontId="7" fillId="3" borderId="0" xfId="0" applyFont="1" applyFill="1" applyAlignment="1">
      <alignment vertical="center"/>
    </xf>
    <xf numFmtId="0" fontId="7" fillId="0" borderId="0" xfId="0" applyFont="1"/>
    <xf numFmtId="0" fontId="14" fillId="13" borderId="0" xfId="0" applyFont="1" applyFill="1" applyAlignment="1">
      <alignment horizontal="left" vertical="center"/>
    </xf>
    <xf numFmtId="164" fontId="14" fillId="13" borderId="0" xfId="1" applyFont="1" applyFill="1" applyAlignment="1">
      <alignment horizontal="center" vertical="center"/>
    </xf>
    <xf numFmtId="10" fontId="14" fillId="13" borderId="0" xfId="0" applyNumberFormat="1" applyFont="1" applyFill="1" applyAlignment="1">
      <alignment horizontal="left" vertical="center"/>
    </xf>
    <xf numFmtId="0" fontId="15" fillId="3" borderId="0" xfId="0" applyFont="1" applyFill="1" applyAlignment="1">
      <alignment vertical="center"/>
    </xf>
    <xf numFmtId="164" fontId="15" fillId="3" borderId="0" xfId="1" applyFont="1" applyFill="1" applyAlignment="1">
      <alignment horizontal="center" vertical="center"/>
    </xf>
    <xf numFmtId="10" fontId="15" fillId="3" borderId="0" xfId="2" applyNumberFormat="1" applyFont="1" applyFill="1" applyAlignment="1">
      <alignment vertical="center"/>
    </xf>
    <xf numFmtId="14" fontId="15" fillId="3" borderId="0" xfId="0" applyNumberFormat="1" applyFont="1" applyFill="1" applyAlignment="1">
      <alignment vertical="center"/>
    </xf>
    <xf numFmtId="0" fontId="17" fillId="0" borderId="0" xfId="0" applyFont="1" applyAlignment="1">
      <alignment vertical="center"/>
    </xf>
    <xf numFmtId="164" fontId="18" fillId="3" borderId="0" xfId="1" applyFont="1" applyFill="1" applyAlignment="1">
      <alignment horizontal="center" vertical="center"/>
    </xf>
    <xf numFmtId="10" fontId="18" fillId="3" borderId="0" xfId="2" applyNumberFormat="1" applyFont="1" applyFill="1" applyAlignment="1">
      <alignment horizontal="center" vertical="center"/>
    </xf>
    <xf numFmtId="14" fontId="18" fillId="3" borderId="0" xfId="0" applyNumberFormat="1" applyFont="1" applyFill="1" applyAlignment="1">
      <alignment horizontal="center" vertical="center"/>
    </xf>
    <xf numFmtId="0" fontId="19" fillId="3" borderId="0" xfId="0" applyFont="1" applyFill="1" applyAlignment="1">
      <alignment vertical="center"/>
    </xf>
    <xf numFmtId="165" fontId="20" fillId="0" borderId="0" xfId="0" applyNumberFormat="1" applyFont="1" applyAlignment="1">
      <alignment horizontal="center" vertical="center"/>
    </xf>
    <xf numFmtId="164" fontId="20" fillId="0" borderId="0" xfId="1" applyFont="1" applyAlignment="1">
      <alignment horizontal="center" vertical="center"/>
    </xf>
    <xf numFmtId="10" fontId="20" fillId="0" borderId="0" xfId="2" applyNumberFormat="1" applyFont="1" applyAlignment="1">
      <alignment horizontal="center" vertical="center"/>
    </xf>
    <xf numFmtId="14" fontId="20" fillId="0" borderId="0" xfId="0" applyNumberFormat="1" applyFont="1" applyAlignment="1">
      <alignment horizontal="center" vertical="center"/>
    </xf>
    <xf numFmtId="0" fontId="17" fillId="3" borderId="0" xfId="0" applyFont="1" applyFill="1" applyAlignment="1">
      <alignment vertical="center"/>
    </xf>
    <xf numFmtId="0" fontId="21" fillId="3" borderId="0" xfId="0" applyFont="1" applyFill="1" applyAlignment="1">
      <alignment horizontal="right" vertical="center"/>
    </xf>
    <xf numFmtId="165" fontId="21" fillId="3" borderId="0" xfId="0" applyNumberFormat="1" applyFont="1" applyFill="1" applyAlignment="1">
      <alignment horizontal="center" vertical="center"/>
    </xf>
    <xf numFmtId="165" fontId="21" fillId="9" borderId="0" xfId="0" applyNumberFormat="1" applyFont="1" applyFill="1" applyAlignment="1">
      <alignment horizontal="center" vertical="center"/>
    </xf>
    <xf numFmtId="165" fontId="20" fillId="3" borderId="0" xfId="0" applyNumberFormat="1" applyFont="1" applyFill="1" applyAlignment="1">
      <alignment horizontal="center" vertical="center"/>
    </xf>
    <xf numFmtId="164" fontId="20" fillId="3" borderId="0" xfId="1" applyFont="1" applyFill="1" applyAlignment="1">
      <alignment horizontal="center" vertical="center"/>
    </xf>
    <xf numFmtId="10" fontId="20" fillId="3" borderId="0" xfId="2" applyNumberFormat="1" applyFont="1" applyFill="1" applyAlignment="1">
      <alignment horizontal="center" vertical="center"/>
    </xf>
    <xf numFmtId="14" fontId="20" fillId="3" borderId="0" xfId="0" applyNumberFormat="1" applyFont="1" applyFill="1" applyAlignment="1">
      <alignment horizontal="center" vertical="center"/>
    </xf>
    <xf numFmtId="0" fontId="16" fillId="0" borderId="0" xfId="0" applyFont="1" applyAlignment="1">
      <alignment horizontal="left" vertical="center"/>
    </xf>
    <xf numFmtId="166" fontId="20" fillId="0" borderId="0" xfId="0" applyNumberFormat="1" applyFont="1" applyAlignment="1">
      <alignment horizontal="left" vertical="center"/>
    </xf>
    <xf numFmtId="0" fontId="22" fillId="0" borderId="0" xfId="0" applyFont="1" applyAlignment="1">
      <alignment horizontal="left" vertical="center"/>
    </xf>
    <xf numFmtId="0" fontId="23" fillId="15" borderId="0" xfId="0" applyFont="1" applyFill="1" applyAlignment="1">
      <alignment horizontal="left" vertical="center"/>
    </xf>
    <xf numFmtId="164" fontId="24" fillId="0" borderId="9" xfId="1" applyFont="1" applyBorder="1" applyAlignment="1">
      <alignment horizontal="center" vertical="center"/>
    </xf>
    <xf numFmtId="0" fontId="26" fillId="0" borderId="0" xfId="0" applyFont="1" applyAlignment="1">
      <alignment horizontal="right" vertical="center"/>
    </xf>
    <xf numFmtId="0" fontId="26" fillId="0" borderId="0" xfId="0" applyFont="1" applyAlignment="1">
      <alignment horizontal="center" vertical="center"/>
    </xf>
    <xf numFmtId="0" fontId="27" fillId="0" borderId="0" xfId="0" applyFont="1" applyAlignment="1">
      <alignment horizontal="center" vertical="center"/>
    </xf>
    <xf numFmtId="164" fontId="27" fillId="0" borderId="0" xfId="1" applyFont="1" applyAlignment="1">
      <alignment horizontal="center" vertical="center"/>
    </xf>
    <xf numFmtId="10" fontId="27" fillId="0" borderId="0" xfId="2" applyNumberFormat="1" applyFont="1" applyAlignment="1">
      <alignment horizontal="center" vertical="center"/>
    </xf>
    <xf numFmtId="14" fontId="27" fillId="0" borderId="0" xfId="0" applyNumberFormat="1" applyFont="1" applyAlignment="1">
      <alignment horizontal="center" vertical="center"/>
    </xf>
    <xf numFmtId="0" fontId="26" fillId="0" borderId="1" xfId="0" applyFont="1" applyBorder="1" applyAlignment="1">
      <alignment horizontal="right" vertical="center"/>
    </xf>
    <xf numFmtId="0" fontId="26" fillId="0" borderId="1" xfId="0" applyFont="1" applyBorder="1" applyAlignment="1">
      <alignment horizontal="center" vertical="center"/>
    </xf>
    <xf numFmtId="0" fontId="17" fillId="0" borderId="1" xfId="0" applyFont="1" applyBorder="1" applyAlignment="1">
      <alignment vertical="center"/>
    </xf>
    <xf numFmtId="164" fontId="26" fillId="0" borderId="1" xfId="1" applyFont="1" applyBorder="1" applyAlignment="1">
      <alignment horizontal="center" vertical="center"/>
    </xf>
    <xf numFmtId="10" fontId="26" fillId="0" borderId="1" xfId="2" applyNumberFormat="1" applyFont="1" applyBorder="1" applyAlignment="1">
      <alignment horizontal="right" vertical="center"/>
    </xf>
    <xf numFmtId="14" fontId="26" fillId="0" borderId="1" xfId="0" applyNumberFormat="1" applyFont="1" applyBorder="1" applyAlignment="1">
      <alignment horizontal="right" vertical="center"/>
    </xf>
    <xf numFmtId="10" fontId="17" fillId="0" borderId="0" xfId="2" applyNumberFormat="1" applyFont="1" applyAlignment="1">
      <alignment vertical="center"/>
    </xf>
    <xf numFmtId="14" fontId="17" fillId="0" borderId="0" xfId="0" applyNumberFormat="1" applyFont="1" applyAlignment="1">
      <alignment vertical="center"/>
    </xf>
    <xf numFmtId="164" fontId="17" fillId="0" borderId="0" xfId="1" applyFont="1" applyAlignment="1">
      <alignment horizontal="center" vertical="center"/>
    </xf>
    <xf numFmtId="0" fontId="31" fillId="0" borderId="0" xfId="0" applyFont="1" applyAlignment="1">
      <alignment vertical="center"/>
    </xf>
    <xf numFmtId="164" fontId="32" fillId="0" borderId="0" xfId="1" applyFont="1" applyAlignment="1">
      <alignment horizontal="center" vertical="center"/>
    </xf>
    <xf numFmtId="0" fontId="33" fillId="0" borderId="0" xfId="0" applyFont="1" applyAlignment="1">
      <alignment vertical="center"/>
    </xf>
    <xf numFmtId="164" fontId="31" fillId="0" borderId="0" xfId="1" applyFont="1" applyAlignment="1">
      <alignment horizontal="center" vertical="center"/>
    </xf>
    <xf numFmtId="164" fontId="7" fillId="0" borderId="0" xfId="1" applyFont="1" applyAlignment="1">
      <alignment horizontal="center" vertical="center"/>
    </xf>
    <xf numFmtId="10" fontId="7" fillId="0" borderId="0" xfId="2" applyNumberFormat="1" applyFont="1" applyAlignment="1">
      <alignment vertical="center"/>
    </xf>
    <xf numFmtId="14" fontId="7" fillId="0" borderId="0" xfId="0" applyNumberFormat="1" applyFont="1" applyAlignment="1">
      <alignment vertical="center"/>
    </xf>
    <xf numFmtId="0" fontId="18" fillId="15" borderId="0" xfId="0" applyFont="1" applyFill="1" applyAlignment="1">
      <alignment horizontal="left" vertical="center"/>
    </xf>
    <xf numFmtId="0" fontId="18" fillId="15" borderId="0" xfId="0" applyFont="1" applyFill="1" applyAlignment="1">
      <alignment horizontal="center" vertical="center"/>
    </xf>
    <xf numFmtId="0" fontId="13" fillId="7" borderId="0" xfId="0" applyFont="1" applyFill="1" applyAlignment="1">
      <alignment horizontal="right" vertical="center"/>
    </xf>
    <xf numFmtId="165" fontId="13" fillId="7" borderId="0" xfId="0" applyNumberFormat="1" applyFont="1" applyFill="1" applyAlignment="1">
      <alignment horizontal="center" vertical="center"/>
    </xf>
    <xf numFmtId="165" fontId="13" fillId="7" borderId="5" xfId="0" applyNumberFormat="1" applyFont="1" applyFill="1" applyBorder="1" applyAlignment="1">
      <alignment horizontal="center" vertical="center"/>
    </xf>
    <xf numFmtId="0" fontId="10" fillId="15" borderId="59" xfId="0" applyFont="1" applyFill="1" applyBorder="1" applyAlignment="1">
      <alignment horizontal="left" vertical="center"/>
    </xf>
    <xf numFmtId="0" fontId="10" fillId="15" borderId="63" xfId="0" applyFont="1" applyFill="1" applyBorder="1" applyAlignment="1">
      <alignment horizontal="left" vertical="center"/>
    </xf>
    <xf numFmtId="0" fontId="18" fillId="3" borderId="9" xfId="0" applyFont="1" applyFill="1" applyBorder="1" applyAlignment="1">
      <alignment horizontal="center" vertical="center"/>
    </xf>
    <xf numFmtId="166" fontId="18" fillId="15" borderId="0" xfId="0" applyNumberFormat="1" applyFont="1" applyFill="1" applyAlignment="1">
      <alignment horizontal="left" vertical="center"/>
    </xf>
    <xf numFmtId="0" fontId="18" fillId="0" borderId="0" xfId="0" applyFont="1" applyAlignment="1">
      <alignment horizontal="right" vertical="center"/>
    </xf>
    <xf numFmtId="165" fontId="34" fillId="3" borderId="0" xfId="1" applyNumberFormat="1" applyFont="1" applyFill="1" applyAlignment="1">
      <alignment horizontal="center" vertical="center"/>
    </xf>
    <xf numFmtId="165" fontId="36" fillId="3" borderId="0" xfId="1" applyNumberFormat="1" applyFont="1" applyFill="1" applyAlignment="1">
      <alignment horizontal="center" vertical="center"/>
    </xf>
    <xf numFmtId="169" fontId="38" fillId="6" borderId="0" xfId="1" applyNumberFormat="1" applyFont="1" applyFill="1" applyAlignment="1">
      <alignment horizontal="center" vertical="center"/>
    </xf>
    <xf numFmtId="0" fontId="38" fillId="6" borderId="0" xfId="0" applyFont="1" applyFill="1" applyAlignment="1">
      <alignment horizontal="center" vertical="center"/>
    </xf>
    <xf numFmtId="165" fontId="29" fillId="7" borderId="0" xfId="0" applyNumberFormat="1" applyFont="1" applyFill="1" applyAlignment="1">
      <alignment horizontal="center" vertical="center"/>
    </xf>
    <xf numFmtId="0" fontId="25" fillId="0" borderId="0" xfId="0" applyFont="1" applyAlignment="1">
      <alignment vertical="center"/>
    </xf>
    <xf numFmtId="0" fontId="10" fillId="3" borderId="59" xfId="0" applyFont="1" applyFill="1" applyBorder="1" applyAlignment="1">
      <alignment vertical="center"/>
    </xf>
    <xf numFmtId="0" fontId="45" fillId="0" borderId="0" xfId="0" applyFont="1" applyAlignment="1">
      <alignment vertical="center"/>
    </xf>
    <xf numFmtId="0" fontId="10" fillId="3" borderId="63" xfId="0" applyFont="1" applyFill="1" applyBorder="1" applyAlignment="1">
      <alignment vertical="center"/>
    </xf>
    <xf numFmtId="165" fontId="46" fillId="0" borderId="62" xfId="0" applyNumberFormat="1" applyFont="1" applyBorder="1" applyAlignment="1">
      <alignment horizontal="left" vertical="center"/>
    </xf>
    <xf numFmtId="164" fontId="46" fillId="0" borderId="59" xfId="1" applyFont="1" applyBorder="1" applyAlignment="1">
      <alignment horizontal="center" vertical="center"/>
    </xf>
    <xf numFmtId="10" fontId="46" fillId="0" borderId="59" xfId="2" applyNumberFormat="1" applyFont="1" applyBorder="1" applyAlignment="1">
      <alignment horizontal="left" vertical="center"/>
    </xf>
    <xf numFmtId="14" fontId="46" fillId="0" borderId="59" xfId="0" applyNumberFormat="1" applyFont="1" applyBorder="1" applyAlignment="1">
      <alignment horizontal="left" vertical="center"/>
    </xf>
    <xf numFmtId="0" fontId="25" fillId="0" borderId="59" xfId="0" applyFont="1" applyBorder="1" applyAlignment="1">
      <alignment horizontal="left" vertical="center"/>
    </xf>
    <xf numFmtId="165" fontId="46" fillId="0" borderId="66" xfId="0" applyNumberFormat="1" applyFont="1" applyBorder="1" applyAlignment="1">
      <alignment horizontal="left" vertical="center"/>
    </xf>
    <xf numFmtId="164" fontId="46" fillId="0" borderId="63" xfId="1" applyFont="1" applyBorder="1" applyAlignment="1">
      <alignment horizontal="center" vertical="center"/>
    </xf>
    <xf numFmtId="10" fontId="46" fillId="0" borderId="63" xfId="2" applyNumberFormat="1" applyFont="1" applyBorder="1" applyAlignment="1">
      <alignment horizontal="left" vertical="center"/>
    </xf>
    <xf numFmtId="14" fontId="46" fillId="0" borderId="63" xfId="0" applyNumberFormat="1" applyFont="1" applyBorder="1" applyAlignment="1">
      <alignment horizontal="left" vertical="center"/>
    </xf>
    <xf numFmtId="0" fontId="25" fillId="0" borderId="63" xfId="0" applyFont="1" applyBorder="1" applyAlignment="1">
      <alignment horizontal="left" vertical="center"/>
    </xf>
    <xf numFmtId="165" fontId="25" fillId="0" borderId="61" xfId="0" applyNumberFormat="1" applyFont="1" applyBorder="1" applyAlignment="1">
      <alignment horizontal="center" vertical="center"/>
    </xf>
    <xf numFmtId="165" fontId="25" fillId="3" borderId="64" xfId="0" applyNumberFormat="1" applyFont="1" applyFill="1" applyBorder="1" applyAlignment="1">
      <alignment horizontal="center" vertical="center"/>
    </xf>
    <xf numFmtId="165" fontId="25" fillId="0" borderId="65" xfId="0" applyNumberFormat="1" applyFont="1" applyBorder="1" applyAlignment="1">
      <alignment horizontal="center" vertical="center"/>
    </xf>
    <xf numFmtId="0" fontId="7" fillId="7" borderId="0" xfId="0" applyFont="1" applyFill="1" applyAlignment="1">
      <alignment vertical="center"/>
    </xf>
    <xf numFmtId="0" fontId="47" fillId="3" borderId="0" xfId="0" applyFont="1" applyFill="1" applyAlignment="1">
      <alignment horizontal="center" vertical="center"/>
    </xf>
    <xf numFmtId="0" fontId="47" fillId="3" borderId="5" xfId="0" applyFont="1" applyFill="1" applyBorder="1" applyAlignment="1">
      <alignment horizontal="center" vertical="center" wrapText="1"/>
    </xf>
    <xf numFmtId="165" fontId="25" fillId="3" borderId="60" xfId="0" applyNumberFormat="1" applyFont="1" applyFill="1" applyBorder="1" applyAlignment="1">
      <alignment horizontal="center" vertical="center"/>
    </xf>
    <xf numFmtId="0" fontId="11" fillId="6" borderId="0" xfId="0" applyFont="1" applyFill="1" applyAlignment="1">
      <alignment horizontal="center" vertical="center"/>
    </xf>
    <xf numFmtId="165" fontId="9" fillId="6" borderId="59" xfId="0" applyNumberFormat="1" applyFont="1" applyFill="1" applyBorder="1" applyAlignment="1">
      <alignment horizontal="center" vertical="center"/>
    </xf>
    <xf numFmtId="165" fontId="9" fillId="6" borderId="63" xfId="0" applyNumberFormat="1" applyFont="1" applyFill="1" applyBorder="1" applyAlignment="1">
      <alignment horizontal="center" vertical="center"/>
    </xf>
    <xf numFmtId="165" fontId="13" fillId="10" borderId="0" xfId="0" applyNumberFormat="1" applyFont="1" applyFill="1" applyAlignment="1">
      <alignment horizontal="center" vertical="center"/>
    </xf>
    <xf numFmtId="165" fontId="20" fillId="0" borderId="9" xfId="0" applyNumberFormat="1" applyFont="1" applyBorder="1" applyAlignment="1">
      <alignment horizontal="center" vertical="center"/>
    </xf>
    <xf numFmtId="165" fontId="29" fillId="6" borderId="0" xfId="0" applyNumberFormat="1" applyFont="1" applyFill="1" applyAlignment="1">
      <alignment horizontal="center" vertical="center"/>
    </xf>
    <xf numFmtId="164" fontId="26" fillId="0" borderId="0" xfId="1" applyFont="1" applyBorder="1" applyAlignment="1">
      <alignment horizontal="center" vertical="center"/>
    </xf>
    <xf numFmtId="10" fontId="26" fillId="0" borderId="0" xfId="2" applyNumberFormat="1" applyFont="1" applyBorder="1" applyAlignment="1">
      <alignment horizontal="right" vertical="center"/>
    </xf>
    <xf numFmtId="14" fontId="26" fillId="0" borderId="0" xfId="0" applyNumberFormat="1" applyFont="1" applyAlignment="1">
      <alignment horizontal="right" vertical="center"/>
    </xf>
    <xf numFmtId="0" fontId="52" fillId="0" borderId="0" xfId="0" applyFont="1" applyAlignment="1">
      <alignment horizontal="left"/>
    </xf>
    <xf numFmtId="9" fontId="22" fillId="0" borderId="0" xfId="2" applyFont="1" applyAlignment="1">
      <alignment horizontal="left" vertical="center"/>
    </xf>
    <xf numFmtId="0" fontId="27" fillId="0" borderId="0" xfId="0" applyFont="1"/>
    <xf numFmtId="0" fontId="17" fillId="0" borderId="0" xfId="0" applyFont="1"/>
    <xf numFmtId="0" fontId="15" fillId="0" borderId="0" xfId="0" applyFont="1"/>
    <xf numFmtId="0" fontId="16" fillId="0" borderId="0" xfId="0" applyFont="1" applyAlignment="1">
      <alignment horizontal="left"/>
    </xf>
    <xf numFmtId="9" fontId="15" fillId="0" borderId="0" xfId="2" applyFont="1" applyAlignment="1">
      <alignment horizontal="left"/>
    </xf>
    <xf numFmtId="0" fontId="38" fillId="0" borderId="0" xfId="0" applyFont="1" applyAlignment="1">
      <alignment horizontal="left"/>
    </xf>
    <xf numFmtId="168" fontId="42" fillId="0" borderId="0" xfId="0" applyNumberFormat="1" applyFont="1" applyAlignment="1">
      <alignment horizontal="left"/>
    </xf>
    <xf numFmtId="0" fontId="18" fillId="0" borderId="0" xfId="0" applyFont="1" applyAlignment="1">
      <alignment horizontal="center" vertical="center"/>
    </xf>
    <xf numFmtId="0" fontId="18" fillId="0" borderId="0" xfId="0" applyFont="1" applyAlignment="1">
      <alignment horizontal="center" vertical="center" wrapText="1"/>
    </xf>
    <xf numFmtId="0" fontId="56" fillId="0" borderId="0" xfId="0" applyFont="1" applyAlignment="1">
      <alignment horizontal="center" vertical="center" wrapText="1"/>
    </xf>
    <xf numFmtId="0" fontId="9" fillId="15" borderId="11" xfId="0" applyFont="1" applyFill="1" applyBorder="1" applyAlignment="1">
      <alignment horizontal="left" vertical="center"/>
    </xf>
    <xf numFmtId="165" fontId="24" fillId="0" borderId="0" xfId="0" applyNumberFormat="1" applyFont="1" applyAlignment="1">
      <alignment horizontal="center" vertical="center"/>
    </xf>
    <xf numFmtId="0" fontId="9" fillId="15" borderId="12" xfId="0" applyFont="1" applyFill="1" applyBorder="1" applyAlignment="1">
      <alignment horizontal="left" vertical="center"/>
    </xf>
    <xf numFmtId="165" fontId="22" fillId="0" borderId="0" xfId="0" applyNumberFormat="1" applyFont="1" applyAlignment="1">
      <alignment horizontal="center" vertical="center"/>
    </xf>
    <xf numFmtId="0" fontId="7" fillId="3" borderId="0" xfId="0" applyFont="1" applyFill="1"/>
    <xf numFmtId="165" fontId="22" fillId="3" borderId="0" xfId="0" applyNumberFormat="1" applyFont="1" applyFill="1" applyAlignment="1">
      <alignment horizontal="center" vertical="center"/>
    </xf>
    <xf numFmtId="0" fontId="29" fillId="0" borderId="0" xfId="0" applyFont="1"/>
    <xf numFmtId="0" fontId="63" fillId="15" borderId="11" xfId="0" applyFont="1" applyFill="1" applyBorder="1" applyAlignment="1">
      <alignment horizontal="left" vertical="center"/>
    </xf>
    <xf numFmtId="9" fontId="7" fillId="0" borderId="0" xfId="2" applyFont="1" applyAlignment="1">
      <alignment horizontal="left"/>
    </xf>
    <xf numFmtId="0" fontId="11" fillId="14" borderId="12" xfId="0" applyFont="1" applyFill="1" applyBorder="1" applyAlignment="1">
      <alignment horizontal="left" vertical="center"/>
    </xf>
    <xf numFmtId="0" fontId="12" fillId="0" borderId="0" xfId="0" applyFont="1" applyAlignment="1">
      <alignment horizontal="left" vertical="center"/>
    </xf>
    <xf numFmtId="0" fontId="17" fillId="0" borderId="0" xfId="0" applyFont="1" applyAlignment="1">
      <alignment horizontal="left" vertical="center"/>
    </xf>
    <xf numFmtId="0" fontId="66" fillId="0" borderId="0" xfId="0" applyFont="1" applyAlignment="1">
      <alignment horizontal="left" vertical="center"/>
    </xf>
    <xf numFmtId="9" fontId="53" fillId="0" borderId="0" xfId="2" applyFont="1" applyAlignment="1">
      <alignment horizontal="center" vertical="center" wrapText="1"/>
    </xf>
    <xf numFmtId="9" fontId="19" fillId="2" borderId="0" xfId="2" applyFont="1" applyFill="1" applyAlignment="1">
      <alignment horizontal="left" vertical="center"/>
    </xf>
    <xf numFmtId="0" fontId="24" fillId="2" borderId="0" xfId="0" applyFont="1" applyFill="1" applyAlignment="1">
      <alignment vertical="center"/>
    </xf>
    <xf numFmtId="0" fontId="20" fillId="0" borderId="0" xfId="0" applyFont="1" applyAlignment="1">
      <alignment horizontal="left" vertical="center"/>
    </xf>
    <xf numFmtId="0" fontId="19" fillId="15" borderId="11" xfId="0" applyFont="1" applyFill="1" applyBorder="1" applyAlignment="1">
      <alignment horizontal="left" vertical="center"/>
    </xf>
    <xf numFmtId="9" fontId="53" fillId="0" borderId="11" xfId="2" applyFont="1" applyBorder="1" applyAlignment="1">
      <alignment horizontal="center"/>
    </xf>
    <xf numFmtId="0" fontId="19" fillId="15" borderId="12" xfId="0" applyFont="1" applyFill="1" applyBorder="1" applyAlignment="1">
      <alignment horizontal="left" vertical="center"/>
    </xf>
    <xf numFmtId="9" fontId="53" fillId="0" borderId="12" xfId="2" applyFont="1" applyBorder="1" applyAlignment="1">
      <alignment horizontal="center"/>
    </xf>
    <xf numFmtId="0" fontId="67" fillId="0" borderId="0" xfId="0" applyFont="1" applyAlignment="1">
      <alignment horizontal="left" vertical="center"/>
    </xf>
    <xf numFmtId="165" fontId="67" fillId="0" borderId="0" xfId="0" applyNumberFormat="1" applyFont="1" applyAlignment="1">
      <alignment horizontal="center" vertical="center"/>
    </xf>
    <xf numFmtId="9" fontId="53" fillId="0" borderId="0" xfId="2" applyFont="1" applyAlignment="1">
      <alignment horizontal="center"/>
    </xf>
    <xf numFmtId="166" fontId="19" fillId="15" borderId="12" xfId="0" applyNumberFormat="1" applyFont="1" applyFill="1" applyBorder="1" applyAlignment="1">
      <alignment horizontal="left" vertical="center"/>
    </xf>
    <xf numFmtId="166" fontId="19" fillId="15" borderId="11" xfId="0" applyNumberFormat="1" applyFont="1" applyFill="1" applyBorder="1" applyAlignment="1">
      <alignment horizontal="left" vertical="center"/>
    </xf>
    <xf numFmtId="9" fontId="27" fillId="0" borderId="0" xfId="2" applyFont="1" applyAlignment="1">
      <alignment horizontal="left"/>
    </xf>
    <xf numFmtId="0" fontId="7" fillId="2" borderId="0" xfId="0" applyFont="1" applyFill="1" applyAlignment="1">
      <alignment vertical="top"/>
    </xf>
    <xf numFmtId="166" fontId="19" fillId="15" borderId="0" xfId="0" applyNumberFormat="1" applyFont="1" applyFill="1" applyAlignment="1">
      <alignment horizontal="left" vertical="center"/>
    </xf>
    <xf numFmtId="9" fontId="53" fillId="0" borderId="0" xfId="2" applyFont="1" applyBorder="1" applyAlignment="1">
      <alignment horizontal="center"/>
    </xf>
    <xf numFmtId="0" fontId="18" fillId="3" borderId="9" xfId="0" applyFont="1" applyFill="1" applyBorder="1" applyAlignment="1">
      <alignment horizontal="center" vertical="center" wrapText="1"/>
    </xf>
    <xf numFmtId="164" fontId="24" fillId="3" borderId="9" xfId="1" applyFont="1" applyFill="1" applyBorder="1" applyAlignment="1">
      <alignment horizontal="center" vertical="center"/>
    </xf>
    <xf numFmtId="0" fontId="18" fillId="3" borderId="80" xfId="0" applyFont="1" applyFill="1" applyBorder="1" applyAlignment="1">
      <alignment horizontal="center" vertical="center"/>
    </xf>
    <xf numFmtId="164" fontId="24" fillId="0" borderId="80" xfId="1" applyFont="1" applyBorder="1" applyAlignment="1">
      <alignment horizontal="center" vertical="center"/>
    </xf>
    <xf numFmtId="0" fontId="47" fillId="3" borderId="9" xfId="0" applyFont="1" applyFill="1" applyBorder="1" applyAlignment="1">
      <alignment horizontal="center" vertical="center"/>
    </xf>
    <xf numFmtId="0" fontId="47" fillId="3" borderId="80" xfId="0" applyFont="1" applyFill="1" applyBorder="1" applyAlignment="1">
      <alignment horizontal="center" vertical="center" wrapText="1"/>
    </xf>
    <xf numFmtId="165" fontId="24" fillId="0" borderId="80" xfId="0" applyNumberFormat="1" applyFont="1" applyBorder="1" applyAlignment="1">
      <alignment horizontal="center" vertical="center"/>
    </xf>
    <xf numFmtId="164" fontId="7" fillId="4" borderId="0" xfId="1" applyFont="1" applyFill="1"/>
    <xf numFmtId="9" fontId="0" fillId="0" borderId="0" xfId="2" applyFont="1"/>
    <xf numFmtId="165" fontId="28" fillId="7" borderId="0" xfId="0" applyNumberFormat="1" applyFont="1" applyFill="1" applyAlignment="1">
      <alignment horizontal="center" vertical="center"/>
    </xf>
    <xf numFmtId="165" fontId="27" fillId="7" borderId="0" xfId="0" applyNumberFormat="1" applyFont="1" applyFill="1" applyAlignment="1">
      <alignment horizontal="center" vertical="center"/>
    </xf>
    <xf numFmtId="0" fontId="15" fillId="0" borderId="0" xfId="0" applyFont="1" applyAlignment="1">
      <alignment vertical="center"/>
    </xf>
    <xf numFmtId="164" fontId="15" fillId="0" borderId="0" xfId="1" applyFont="1" applyAlignment="1">
      <alignment vertical="center"/>
    </xf>
    <xf numFmtId="164" fontId="7" fillId="0" borderId="0" xfId="1" applyFont="1" applyAlignment="1">
      <alignment vertical="center"/>
    </xf>
    <xf numFmtId="0" fontId="18" fillId="28" borderId="0" xfId="0" applyFont="1" applyFill="1" applyAlignment="1">
      <alignment horizontal="center" vertical="center"/>
    </xf>
    <xf numFmtId="164" fontId="18" fillId="6" borderId="0" xfId="1" applyFont="1" applyFill="1" applyAlignment="1">
      <alignment horizontal="center" vertical="center"/>
    </xf>
    <xf numFmtId="164" fontId="18" fillId="6" borderId="0" xfId="1" applyFont="1" applyFill="1" applyAlignment="1">
      <alignment horizontal="center" vertical="center" wrapText="1"/>
    </xf>
    <xf numFmtId="164" fontId="18" fillId="6" borderId="0" xfId="1" applyFont="1" applyFill="1" applyAlignment="1">
      <alignment horizontal="right"/>
    </xf>
    <xf numFmtId="0" fontId="57" fillId="15" borderId="11" xfId="0" applyFont="1" applyFill="1" applyBorder="1" applyAlignment="1">
      <alignment horizontal="left" vertical="center"/>
    </xf>
    <xf numFmtId="164" fontId="19" fillId="2" borderId="70" xfId="1" applyFont="1" applyFill="1" applyBorder="1" applyAlignment="1">
      <alignment horizontal="left" vertical="center"/>
    </xf>
    <xf numFmtId="164" fontId="53" fillId="0" borderId="71" xfId="1" applyFont="1" applyBorder="1" applyAlignment="1">
      <alignment horizontal="center" vertical="center"/>
    </xf>
    <xf numFmtId="0" fontId="57" fillId="15" borderId="12" xfId="0" applyFont="1" applyFill="1" applyBorder="1" applyAlignment="1">
      <alignment horizontal="left" vertical="center"/>
    </xf>
    <xf numFmtId="164" fontId="19" fillId="0" borderId="72" xfId="1" applyFont="1" applyBorder="1" applyAlignment="1">
      <alignment horizontal="center" vertical="center"/>
    </xf>
    <xf numFmtId="164" fontId="19" fillId="3" borderId="72" xfId="1" applyFont="1" applyFill="1" applyBorder="1" applyAlignment="1">
      <alignment horizontal="center" vertical="center"/>
    </xf>
    <xf numFmtId="164" fontId="77" fillId="0" borderId="73" xfId="1" applyFont="1" applyBorder="1" applyAlignment="1">
      <alignment horizontal="center" vertical="center"/>
    </xf>
    <xf numFmtId="164" fontId="77" fillId="0" borderId="69" xfId="1" applyFont="1" applyBorder="1" applyAlignment="1">
      <alignment horizontal="center" vertical="center" wrapText="1"/>
    </xf>
    <xf numFmtId="164" fontId="77" fillId="0" borderId="0" xfId="1" applyFont="1" applyBorder="1" applyAlignment="1">
      <alignment horizontal="center" vertical="center"/>
    </xf>
    <xf numFmtId="164" fontId="26" fillId="0" borderId="0" xfId="1" applyFont="1" applyAlignment="1">
      <alignment horizontal="right" vertical="center"/>
    </xf>
    <xf numFmtId="164" fontId="18" fillId="6" borderId="74" xfId="1" applyFont="1" applyFill="1" applyBorder="1" applyAlignment="1">
      <alignment horizontal="center" vertical="center"/>
    </xf>
    <xf numFmtId="164" fontId="18" fillId="6" borderId="74" xfId="1" applyFont="1" applyFill="1" applyBorder="1" applyAlignment="1">
      <alignment horizontal="center" vertical="center" wrapText="1"/>
    </xf>
    <xf numFmtId="164" fontId="53" fillId="0" borderId="11" xfId="1" applyFont="1" applyBorder="1" applyAlignment="1">
      <alignment horizontal="center" vertical="center"/>
    </xf>
    <xf numFmtId="164" fontId="19" fillId="2" borderId="72" xfId="1" applyFont="1" applyFill="1" applyBorder="1" applyAlignment="1">
      <alignment horizontal="left" vertical="center"/>
    </xf>
    <xf numFmtId="9" fontId="7" fillId="0" borderId="0" xfId="2" applyFont="1" applyAlignment="1">
      <alignment vertical="center"/>
    </xf>
    <xf numFmtId="0" fontId="78" fillId="6" borderId="2" xfId="0" applyFont="1" applyFill="1" applyBorder="1" applyAlignment="1">
      <alignment horizontal="right" vertical="center"/>
    </xf>
    <xf numFmtId="164" fontId="78" fillId="10" borderId="2" xfId="1" applyFont="1" applyFill="1" applyBorder="1" applyAlignment="1">
      <alignment horizontal="center" vertical="center"/>
    </xf>
    <xf numFmtId="0" fontId="13" fillId="3" borderId="0" xfId="0" applyFont="1" applyFill="1" applyAlignment="1">
      <alignment horizontal="right" vertical="center"/>
    </xf>
    <xf numFmtId="164" fontId="13" fillId="9" borderId="0" xfId="1" applyFont="1" applyFill="1" applyBorder="1" applyAlignment="1">
      <alignment horizontal="center" vertical="center"/>
    </xf>
    <xf numFmtId="0" fontId="52" fillId="0" borderId="0" xfId="0" applyFont="1" applyAlignment="1">
      <alignment horizontal="left" vertical="center"/>
    </xf>
    <xf numFmtId="164" fontId="17" fillId="0" borderId="0" xfId="1" applyFont="1" applyAlignment="1">
      <alignment vertical="center"/>
    </xf>
    <xf numFmtId="164" fontId="18" fillId="0" borderId="0" xfId="1" applyFont="1" applyAlignment="1">
      <alignment horizontal="center" vertical="center"/>
    </xf>
    <xf numFmtId="164" fontId="18" fillId="0" borderId="0" xfId="1" applyFont="1" applyAlignment="1">
      <alignment horizontal="center" vertical="center" wrapText="1"/>
    </xf>
    <xf numFmtId="0" fontId="79" fillId="0" borderId="0" xfId="0" applyFont="1" applyAlignment="1">
      <alignment vertical="center"/>
    </xf>
    <xf numFmtId="0" fontId="18" fillId="28" borderId="0" xfId="0" applyFont="1" applyFill="1" applyAlignment="1">
      <alignment horizontal="left" vertical="center"/>
    </xf>
    <xf numFmtId="0" fontId="42" fillId="0" borderId="0" xfId="0" applyFont="1" applyAlignment="1">
      <alignment vertical="center"/>
    </xf>
    <xf numFmtId="164" fontId="19" fillId="0" borderId="70" xfId="1" applyFont="1" applyBorder="1" applyAlignment="1">
      <alignment horizontal="center" vertical="center"/>
    </xf>
    <xf numFmtId="164" fontId="53" fillId="0" borderId="12" xfId="1" applyFont="1" applyBorder="1" applyAlignment="1">
      <alignment horizontal="center" vertical="center"/>
    </xf>
    <xf numFmtId="0" fontId="57" fillId="14" borderId="12" xfId="0" applyFont="1" applyFill="1" applyBorder="1" applyAlignment="1">
      <alignment horizontal="left" vertical="center"/>
    </xf>
    <xf numFmtId="164" fontId="19" fillId="22" borderId="72" xfId="1" applyFont="1" applyFill="1" applyBorder="1" applyAlignment="1">
      <alignment horizontal="center" vertical="center"/>
    </xf>
    <xf numFmtId="164" fontId="53" fillId="3" borderId="11" xfId="1" applyFont="1" applyFill="1" applyBorder="1" applyAlignment="1">
      <alignment horizontal="center" vertical="center"/>
    </xf>
    <xf numFmtId="164" fontId="19" fillId="0" borderId="72" xfId="1" applyFont="1" applyFill="1" applyBorder="1" applyAlignment="1">
      <alignment horizontal="center" vertical="center"/>
    </xf>
    <xf numFmtId="0" fontId="81" fillId="23" borderId="0" xfId="0" applyFont="1" applyFill="1" applyAlignment="1">
      <alignment horizontal="right" vertical="center"/>
    </xf>
    <xf numFmtId="164" fontId="81" fillId="7" borderId="0" xfId="1" applyFont="1" applyFill="1" applyBorder="1" applyAlignment="1">
      <alignment horizontal="center" vertical="center"/>
    </xf>
    <xf numFmtId="164" fontId="81" fillId="21" borderId="0" xfId="1" applyFont="1" applyFill="1" applyBorder="1" applyAlignment="1">
      <alignment horizontal="center" vertical="center"/>
    </xf>
    <xf numFmtId="164" fontId="82" fillId="0" borderId="0" xfId="1" applyFont="1" applyAlignment="1">
      <alignment horizontal="center" vertical="center"/>
    </xf>
    <xf numFmtId="164" fontId="28" fillId="0" borderId="0" xfId="1" applyFont="1" applyAlignment="1">
      <alignment horizontal="center" vertical="center"/>
    </xf>
    <xf numFmtId="164" fontId="19" fillId="8" borderId="11" xfId="1" applyFont="1" applyFill="1" applyBorder="1" applyAlignment="1">
      <alignment horizontal="center" vertical="center"/>
    </xf>
    <xf numFmtId="164" fontId="19" fillId="0" borderId="11" xfId="1" applyFont="1" applyBorder="1" applyAlignment="1">
      <alignment horizontal="center" vertical="center"/>
    </xf>
    <xf numFmtId="164" fontId="19" fillId="0" borderId="12" xfId="1" applyFont="1" applyBorder="1" applyAlignment="1">
      <alignment horizontal="center" vertical="center"/>
    </xf>
    <xf numFmtId="0" fontId="57" fillId="14" borderId="11" xfId="0" applyFont="1" applyFill="1" applyBorder="1" applyAlignment="1">
      <alignment horizontal="left" vertical="center"/>
    </xf>
    <xf numFmtId="164" fontId="19" fillId="22" borderId="67" xfId="1" applyFont="1" applyFill="1" applyBorder="1" applyAlignment="1">
      <alignment horizontal="center" vertical="center"/>
    </xf>
    <xf numFmtId="164" fontId="19" fillId="22" borderId="11" xfId="1" applyFont="1" applyFill="1" applyBorder="1" applyAlignment="1">
      <alignment horizontal="center" vertical="center"/>
    </xf>
    <xf numFmtId="164" fontId="43" fillId="0" borderId="0" xfId="1" applyFont="1" applyAlignment="1">
      <alignment horizontal="center" vertical="center"/>
    </xf>
    <xf numFmtId="164" fontId="19" fillId="3" borderId="11" xfId="1" applyFont="1" applyFill="1" applyBorder="1" applyAlignment="1">
      <alignment horizontal="center" vertical="center"/>
    </xf>
    <xf numFmtId="164" fontId="18" fillId="0" borderId="1" xfId="1" applyFont="1" applyBorder="1" applyAlignment="1">
      <alignment horizontal="center" vertical="center"/>
    </xf>
    <xf numFmtId="0" fontId="21" fillId="5" borderId="2" xfId="0" applyFont="1" applyFill="1" applyBorder="1" applyAlignment="1">
      <alignment horizontal="right" vertical="center"/>
    </xf>
    <xf numFmtId="164" fontId="21" fillId="20" borderId="2" xfId="1" applyFont="1" applyFill="1" applyBorder="1" applyAlignment="1">
      <alignment horizontal="center" vertical="center"/>
    </xf>
    <xf numFmtId="164" fontId="21" fillId="9" borderId="0" xfId="1" applyFont="1" applyFill="1" applyBorder="1" applyAlignment="1">
      <alignment horizontal="center" vertical="center"/>
    </xf>
    <xf numFmtId="0" fontId="74" fillId="0" borderId="0" xfId="0" applyFont="1" applyAlignment="1">
      <alignment horizontal="left" vertical="center"/>
    </xf>
    <xf numFmtId="0" fontId="83" fillId="0" borderId="0" xfId="0" applyFont="1" applyAlignment="1">
      <alignment vertical="center"/>
    </xf>
    <xf numFmtId="164" fontId="18" fillId="2" borderId="0" xfId="1" applyFont="1" applyFill="1" applyAlignment="1">
      <alignment horizontal="left" vertical="center"/>
    </xf>
    <xf numFmtId="0" fontId="11" fillId="15" borderId="0" xfId="0" applyFont="1" applyFill="1" applyAlignment="1">
      <alignment horizontal="left" vertical="center"/>
    </xf>
    <xf numFmtId="164" fontId="24" fillId="0" borderId="0" xfId="1" applyFont="1" applyAlignment="1">
      <alignment horizontal="center" vertical="center"/>
    </xf>
    <xf numFmtId="164" fontId="22" fillId="0" borderId="0" xfId="1" applyFont="1" applyAlignment="1">
      <alignment horizontal="center" vertical="center"/>
    </xf>
    <xf numFmtId="164" fontId="19" fillId="3" borderId="12" xfId="1" applyFont="1" applyFill="1" applyBorder="1" applyAlignment="1">
      <alignment horizontal="center" vertical="center"/>
    </xf>
    <xf numFmtId="0" fontId="19" fillId="14" borderId="11" xfId="0" applyFont="1" applyFill="1" applyBorder="1" applyAlignment="1">
      <alignment horizontal="left" vertical="center"/>
    </xf>
    <xf numFmtId="0" fontId="19" fillId="14" borderId="12" xfId="0" applyFont="1" applyFill="1" applyBorder="1" applyAlignment="1">
      <alignment horizontal="left" vertical="center"/>
    </xf>
    <xf numFmtId="164" fontId="19" fillId="22" borderId="68" xfId="1" applyFont="1" applyFill="1" applyBorder="1" applyAlignment="1">
      <alignment horizontal="center" vertical="center"/>
    </xf>
    <xf numFmtId="164" fontId="53" fillId="3" borderId="12" xfId="1" applyFont="1" applyFill="1" applyBorder="1" applyAlignment="1">
      <alignment horizontal="center" vertical="center"/>
    </xf>
    <xf numFmtId="0" fontId="11" fillId="23" borderId="0" xfId="0" applyFont="1" applyFill="1" applyAlignment="1">
      <alignment horizontal="right" vertical="center"/>
    </xf>
    <xf numFmtId="164" fontId="11" fillId="7" borderId="0" xfId="1" applyFont="1" applyFill="1" applyBorder="1" applyAlignment="1">
      <alignment horizontal="center" vertical="center"/>
    </xf>
    <xf numFmtId="164" fontId="11" fillId="21" borderId="0" xfId="1" applyFont="1" applyFill="1" applyBorder="1" applyAlignment="1">
      <alignment horizontal="center" vertical="center"/>
    </xf>
    <xf numFmtId="164" fontId="84" fillId="7" borderId="0" xfId="1" applyFont="1" applyFill="1" applyBorder="1" applyAlignment="1">
      <alignment horizontal="center" vertical="center"/>
    </xf>
    <xf numFmtId="164" fontId="84" fillId="21" borderId="0" xfId="1" applyFont="1" applyFill="1" applyBorder="1" applyAlignment="1">
      <alignment horizontal="center" vertical="center"/>
    </xf>
    <xf numFmtId="0" fontId="85" fillId="0" borderId="0" xfId="0" applyFont="1" applyAlignment="1">
      <alignment horizontal="left" vertical="center"/>
    </xf>
    <xf numFmtId="164" fontId="19" fillId="0" borderId="0" xfId="1" applyFont="1" applyAlignment="1">
      <alignment vertical="center"/>
    </xf>
    <xf numFmtId="164" fontId="18" fillId="0" borderId="0" xfId="1" applyFont="1" applyBorder="1" applyAlignment="1">
      <alignment horizontal="center" vertical="center"/>
    </xf>
    <xf numFmtId="0" fontId="21" fillId="5" borderId="0" xfId="0" applyFont="1" applyFill="1" applyAlignment="1">
      <alignment horizontal="left" vertical="center"/>
    </xf>
    <xf numFmtId="0" fontId="21" fillId="5" borderId="0" xfId="0" applyFont="1" applyFill="1" applyAlignment="1">
      <alignment horizontal="right" vertical="center" wrapText="1"/>
    </xf>
    <xf numFmtId="164" fontId="21" fillId="5" borderId="0" xfId="1" applyFont="1" applyFill="1" applyBorder="1" applyAlignment="1">
      <alignment horizontal="center" vertical="center"/>
    </xf>
    <xf numFmtId="0" fontId="30" fillId="0" borderId="0" xfId="0" applyFont="1" applyAlignment="1">
      <alignment vertical="center"/>
    </xf>
    <xf numFmtId="164" fontId="7" fillId="3" borderId="0" xfId="1" applyFont="1" applyFill="1" applyAlignment="1">
      <alignment vertical="center"/>
    </xf>
    <xf numFmtId="0" fontId="7" fillId="0" borderId="0" xfId="0" applyFont="1" applyAlignment="1">
      <alignment horizontal="left" vertical="center"/>
    </xf>
    <xf numFmtId="170" fontId="7" fillId="0" borderId="0" xfId="0" applyNumberFormat="1" applyFont="1" applyAlignment="1">
      <alignment vertical="center"/>
    </xf>
    <xf numFmtId="170" fontId="19" fillId="7" borderId="36" xfId="0" applyNumberFormat="1" applyFont="1" applyFill="1" applyBorder="1" applyAlignment="1">
      <alignment vertical="center" wrapText="1"/>
    </xf>
    <xf numFmtId="169" fontId="89" fillId="7" borderId="13" xfId="0" applyNumberFormat="1" applyFont="1" applyFill="1" applyBorder="1" applyAlignment="1">
      <alignment horizontal="center" vertical="center" wrapText="1"/>
    </xf>
    <xf numFmtId="169" fontId="91" fillId="3" borderId="14" xfId="0" applyNumberFormat="1" applyFont="1" applyFill="1" applyBorder="1" applyAlignment="1">
      <alignment horizontal="center" vertical="center" wrapText="1"/>
    </xf>
    <xf numFmtId="170" fontId="7" fillId="3" borderId="37" xfId="0" applyNumberFormat="1" applyFont="1" applyFill="1" applyBorder="1" applyAlignment="1">
      <alignment vertical="center"/>
    </xf>
    <xf numFmtId="0" fontId="92" fillId="7" borderId="13" xfId="0" applyFont="1" applyFill="1" applyBorder="1" applyAlignment="1">
      <alignment vertical="center"/>
    </xf>
    <xf numFmtId="0" fontId="17" fillId="3" borderId="14" xfId="0" applyFont="1" applyFill="1" applyBorder="1" applyAlignment="1">
      <alignment vertical="center"/>
    </xf>
    <xf numFmtId="170" fontId="7" fillId="3" borderId="39" xfId="0" applyNumberFormat="1" applyFont="1" applyFill="1" applyBorder="1" applyAlignment="1">
      <alignment vertical="center"/>
    </xf>
    <xf numFmtId="170" fontId="7" fillId="3" borderId="40" xfId="0" applyNumberFormat="1" applyFont="1" applyFill="1" applyBorder="1" applyAlignment="1">
      <alignment vertical="center"/>
    </xf>
    <xf numFmtId="0" fontId="26" fillId="3" borderId="0" xfId="0" applyFont="1" applyFill="1" applyAlignment="1">
      <alignment horizontal="right" vertical="center"/>
    </xf>
    <xf numFmtId="0" fontId="19" fillId="7" borderId="13" xfId="0" applyFont="1" applyFill="1" applyBorder="1" applyAlignment="1">
      <alignment vertical="center"/>
    </xf>
    <xf numFmtId="0" fontId="19" fillId="3" borderId="14" xfId="0" applyFont="1" applyFill="1" applyBorder="1" applyAlignment="1">
      <alignment vertical="center"/>
    </xf>
    <xf numFmtId="0" fontId="19" fillId="0" borderId="14" xfId="0" applyFont="1" applyBorder="1" applyAlignment="1">
      <alignment vertical="center"/>
    </xf>
    <xf numFmtId="170" fontId="7" fillId="3" borderId="45" xfId="0" applyNumberFormat="1" applyFont="1" applyFill="1" applyBorder="1" applyAlignment="1">
      <alignment vertical="center"/>
    </xf>
    <xf numFmtId="0" fontId="79" fillId="3" borderId="0" xfId="0" applyFont="1" applyFill="1" applyAlignment="1">
      <alignment vertical="center"/>
    </xf>
    <xf numFmtId="0" fontId="43" fillId="7" borderId="13" xfId="0" applyFont="1" applyFill="1" applyBorder="1" applyAlignment="1">
      <alignment vertical="center"/>
    </xf>
    <xf numFmtId="0" fontId="43" fillId="3" borderId="14" xfId="0" applyFont="1" applyFill="1" applyBorder="1" applyAlignment="1">
      <alignment vertical="center"/>
    </xf>
    <xf numFmtId="0" fontId="11" fillId="15" borderId="0" xfId="0" applyFont="1" applyFill="1" applyAlignment="1">
      <alignment horizontal="right" vertical="center"/>
    </xf>
    <xf numFmtId="0" fontId="19" fillId="7" borderId="41" xfId="0" applyFont="1" applyFill="1" applyBorder="1" applyAlignment="1">
      <alignment vertical="center"/>
    </xf>
    <xf numFmtId="0" fontId="19" fillId="3" borderId="42" xfId="0" applyFont="1" applyFill="1" applyBorder="1" applyAlignment="1">
      <alignment vertical="center"/>
    </xf>
    <xf numFmtId="0" fontId="13" fillId="3" borderId="2" xfId="0" applyFont="1" applyFill="1" applyBorder="1" applyAlignment="1">
      <alignment horizontal="right" vertical="center"/>
    </xf>
    <xf numFmtId="0" fontId="83" fillId="3" borderId="0" xfId="0" applyFont="1" applyFill="1" applyAlignment="1">
      <alignment vertical="center"/>
    </xf>
    <xf numFmtId="0" fontId="93" fillId="0" borderId="0" xfId="0" applyFont="1" applyAlignment="1">
      <alignment horizontal="left" vertical="center"/>
    </xf>
    <xf numFmtId="0" fontId="18" fillId="3" borderId="0" xfId="0" applyFont="1" applyFill="1" applyAlignment="1">
      <alignment horizontal="right" vertical="center"/>
    </xf>
    <xf numFmtId="0" fontId="19" fillId="7" borderId="43" xfId="0" applyFont="1" applyFill="1" applyBorder="1" applyAlignment="1">
      <alignment vertical="center"/>
    </xf>
    <xf numFmtId="0" fontId="19" fillId="3" borderId="44" xfId="0" applyFont="1" applyFill="1" applyBorder="1" applyAlignment="1">
      <alignment vertical="center"/>
    </xf>
    <xf numFmtId="0" fontId="94" fillId="3" borderId="0" xfId="0" applyFont="1" applyFill="1" applyAlignment="1">
      <alignment vertical="center"/>
    </xf>
    <xf numFmtId="164" fontId="13" fillId="3" borderId="0" xfId="1" applyFont="1" applyFill="1" applyAlignment="1">
      <alignment horizontal="right" vertical="center"/>
    </xf>
    <xf numFmtId="169" fontId="13" fillId="7" borderId="19" xfId="0" applyNumberFormat="1" applyFont="1" applyFill="1" applyBorder="1" applyAlignment="1">
      <alignment vertical="center"/>
    </xf>
    <xf numFmtId="169" fontId="13" fillId="3" borderId="20" xfId="0" applyNumberFormat="1" applyFont="1" applyFill="1" applyBorder="1" applyAlignment="1">
      <alignment vertical="center"/>
    </xf>
    <xf numFmtId="170" fontId="95" fillId="19" borderId="37" xfId="0" applyNumberFormat="1" applyFont="1" applyFill="1" applyBorder="1" applyAlignment="1">
      <alignment vertical="center"/>
    </xf>
    <xf numFmtId="0" fontId="94" fillId="11" borderId="0" xfId="0" applyFont="1" applyFill="1" applyAlignment="1">
      <alignment vertical="center"/>
    </xf>
    <xf numFmtId="0" fontId="96" fillId="3" borderId="0" xfId="0" applyFont="1" applyFill="1" applyAlignment="1">
      <alignment vertical="center"/>
    </xf>
    <xf numFmtId="164" fontId="18" fillId="3" borderId="0" xfId="1" applyFont="1" applyFill="1" applyAlignment="1">
      <alignment horizontal="right" vertical="center"/>
    </xf>
    <xf numFmtId="169" fontId="18" fillId="7" borderId="19" xfId="0" applyNumberFormat="1" applyFont="1" applyFill="1" applyBorder="1" applyAlignment="1">
      <alignment vertical="center"/>
    </xf>
    <xf numFmtId="169" fontId="18" fillId="3" borderId="20" xfId="0" applyNumberFormat="1" applyFont="1" applyFill="1" applyBorder="1" applyAlignment="1">
      <alignment vertical="center"/>
    </xf>
    <xf numFmtId="170" fontId="96" fillId="19" borderId="37" xfId="0" applyNumberFormat="1" applyFont="1" applyFill="1" applyBorder="1" applyAlignment="1">
      <alignment vertical="center"/>
    </xf>
    <xf numFmtId="0" fontId="96" fillId="11" borderId="0" xfId="0" applyFont="1" applyFill="1" applyAlignment="1">
      <alignment vertical="center"/>
    </xf>
    <xf numFmtId="0" fontId="97" fillId="3" borderId="0" xfId="0" applyFont="1" applyFill="1" applyAlignment="1">
      <alignment vertical="center"/>
    </xf>
    <xf numFmtId="164" fontId="47" fillId="3" borderId="24" xfId="1" applyFont="1" applyFill="1" applyBorder="1" applyAlignment="1">
      <alignment horizontal="right" vertical="center"/>
    </xf>
    <xf numFmtId="169" fontId="98" fillId="7" borderId="25" xfId="1" applyNumberFormat="1" applyFont="1" applyFill="1" applyBorder="1" applyAlignment="1">
      <alignment vertical="center"/>
    </xf>
    <xf numFmtId="169" fontId="99" fillId="3" borderId="26" xfId="1" applyNumberFormat="1" applyFont="1" applyFill="1" applyBorder="1" applyAlignment="1">
      <alignment vertical="center"/>
    </xf>
    <xf numFmtId="170" fontId="100" fillId="19" borderId="37" xfId="0" applyNumberFormat="1" applyFont="1" applyFill="1" applyBorder="1" applyAlignment="1">
      <alignment vertical="center"/>
    </xf>
    <xf numFmtId="0" fontId="97" fillId="11" borderId="0" xfId="0" applyFont="1" applyFill="1" applyAlignment="1">
      <alignment vertical="center"/>
    </xf>
    <xf numFmtId="0" fontId="35" fillId="3" borderId="34" xfId="0" applyFont="1" applyFill="1" applyBorder="1" applyAlignment="1">
      <alignment vertical="center"/>
    </xf>
    <xf numFmtId="164" fontId="34" fillId="7" borderId="27" xfId="1" applyFont="1" applyFill="1" applyBorder="1" applyAlignment="1">
      <alignment horizontal="right" vertical="center"/>
    </xf>
    <xf numFmtId="169" fontId="34" fillId="7" borderId="28" xfId="1" applyNumberFormat="1" applyFont="1" applyFill="1" applyBorder="1" applyAlignment="1">
      <alignment vertical="center"/>
    </xf>
    <xf numFmtId="169" fontId="34" fillId="3" borderId="29" xfId="1" applyNumberFormat="1" applyFont="1" applyFill="1" applyBorder="1" applyAlignment="1">
      <alignment vertical="center"/>
    </xf>
    <xf numFmtId="169" fontId="34" fillId="3" borderId="30" xfId="1" applyNumberFormat="1" applyFont="1" applyFill="1" applyBorder="1" applyAlignment="1">
      <alignment vertical="center"/>
    </xf>
    <xf numFmtId="170" fontId="13" fillId="18" borderId="37" xfId="0" applyNumberFormat="1" applyFont="1" applyFill="1" applyBorder="1" applyAlignment="1">
      <alignment vertical="center"/>
    </xf>
    <xf numFmtId="0" fontId="35" fillId="11" borderId="0" xfId="0" applyFont="1" applyFill="1" applyAlignment="1">
      <alignment vertical="center"/>
    </xf>
    <xf numFmtId="0" fontId="101" fillId="3" borderId="34" xfId="0" applyFont="1" applyFill="1" applyBorder="1" applyAlignment="1">
      <alignment vertical="center"/>
    </xf>
    <xf numFmtId="164" fontId="21" fillId="5" borderId="31" xfId="1" applyFont="1" applyFill="1" applyBorder="1" applyAlignment="1">
      <alignment horizontal="right" vertical="center"/>
    </xf>
    <xf numFmtId="169" fontId="101" fillId="5" borderId="32" xfId="0" applyNumberFormat="1" applyFont="1" applyFill="1" applyBorder="1" applyAlignment="1">
      <alignment vertical="center"/>
    </xf>
    <xf numFmtId="169" fontId="101" fillId="12" borderId="32" xfId="0" applyNumberFormat="1" applyFont="1" applyFill="1" applyBorder="1" applyAlignment="1">
      <alignment vertical="center"/>
    </xf>
    <xf numFmtId="169" fontId="101" fillId="3" borderId="33" xfId="0" applyNumberFormat="1" applyFont="1" applyFill="1" applyBorder="1" applyAlignment="1">
      <alignment vertical="center"/>
    </xf>
    <xf numFmtId="170" fontId="103" fillId="17" borderId="37" xfId="0" applyNumberFormat="1" applyFont="1" applyFill="1" applyBorder="1" applyAlignment="1">
      <alignment vertical="center"/>
    </xf>
    <xf numFmtId="0" fontId="101" fillId="11" borderId="0" xfId="0" applyFont="1" applyFill="1" applyAlignment="1">
      <alignment vertical="center"/>
    </xf>
    <xf numFmtId="164" fontId="7" fillId="11" borderId="0" xfId="1" applyFont="1" applyFill="1" applyAlignment="1">
      <alignment vertical="center"/>
    </xf>
    <xf numFmtId="169" fontId="66" fillId="11" borderId="14" xfId="0" applyNumberFormat="1" applyFont="1" applyFill="1" applyBorder="1" applyAlignment="1">
      <alignment horizontal="center" vertical="center" wrapText="1"/>
    </xf>
    <xf numFmtId="169" fontId="66" fillId="3" borderId="14" xfId="0" applyNumberFormat="1" applyFont="1" applyFill="1" applyBorder="1" applyAlignment="1">
      <alignment horizontal="center" vertical="center" wrapText="1"/>
    </xf>
    <xf numFmtId="0" fontId="7" fillId="11" borderId="0" xfId="0" applyFont="1" applyFill="1" applyAlignment="1">
      <alignment vertical="center"/>
    </xf>
    <xf numFmtId="0" fontId="35" fillId="3" borderId="0" xfId="0" applyFont="1" applyFill="1" applyAlignment="1">
      <alignment vertical="center"/>
    </xf>
    <xf numFmtId="164" fontId="34" fillId="6" borderId="4" xfId="1" applyFont="1" applyFill="1" applyBorder="1" applyAlignment="1">
      <alignment horizontal="right" vertical="center"/>
    </xf>
    <xf numFmtId="164" fontId="35" fillId="3" borderId="21" xfId="1" applyFont="1" applyFill="1" applyBorder="1" applyAlignment="1">
      <alignment vertical="center"/>
    </xf>
    <xf numFmtId="170" fontId="13" fillId="27" borderId="38" xfId="0" applyNumberFormat="1" applyFont="1" applyFill="1" applyBorder="1" applyAlignment="1">
      <alignment vertical="center"/>
    </xf>
    <xf numFmtId="170" fontId="88" fillId="5" borderId="36" xfId="0" applyNumberFormat="1" applyFont="1" applyFill="1" applyBorder="1" applyAlignment="1">
      <alignment vertical="center" wrapText="1"/>
    </xf>
    <xf numFmtId="164" fontId="43" fillId="3" borderId="10" xfId="5" applyFont="1" applyFill="1" applyBorder="1" applyAlignment="1">
      <alignment vertical="center"/>
    </xf>
    <xf numFmtId="0" fontId="12" fillId="15" borderId="83" xfId="0" applyFont="1" applyFill="1" applyBorder="1" applyAlignment="1">
      <alignment horizontal="left" vertical="center"/>
    </xf>
    <xf numFmtId="164" fontId="17" fillId="7" borderId="84" xfId="1" applyFont="1" applyFill="1" applyBorder="1" applyAlignment="1">
      <alignment horizontal="center" vertical="center"/>
    </xf>
    <xf numFmtId="164" fontId="17" fillId="7" borderId="85" xfId="1" applyFont="1" applyFill="1" applyBorder="1" applyAlignment="1">
      <alignment horizontal="center" vertical="center"/>
    </xf>
    <xf numFmtId="166" fontId="18" fillId="15" borderId="83" xfId="0" applyNumberFormat="1" applyFont="1" applyFill="1" applyBorder="1" applyAlignment="1">
      <alignment horizontal="left" vertical="center"/>
    </xf>
    <xf numFmtId="0" fontId="19" fillId="3" borderId="83" xfId="0" applyFont="1" applyFill="1" applyBorder="1" applyAlignment="1">
      <alignment vertical="center"/>
    </xf>
    <xf numFmtId="164" fontId="27" fillId="3" borderId="84" xfId="1" applyFont="1" applyFill="1" applyBorder="1" applyAlignment="1">
      <alignment horizontal="center" vertical="center"/>
    </xf>
    <xf numFmtId="164" fontId="27" fillId="0" borderId="85" xfId="1" applyFont="1" applyBorder="1" applyAlignment="1">
      <alignment horizontal="center" vertical="center"/>
    </xf>
    <xf numFmtId="164" fontId="17" fillId="3" borderId="84" xfId="1" applyFont="1" applyFill="1" applyBorder="1" applyAlignment="1">
      <alignment horizontal="center" vertical="center"/>
    </xf>
    <xf numFmtId="164" fontId="17" fillId="0" borderId="85" xfId="1" applyFont="1" applyBorder="1" applyAlignment="1">
      <alignment horizontal="center" vertical="center"/>
    </xf>
    <xf numFmtId="0" fontId="12" fillId="15" borderId="83" xfId="0" applyFont="1" applyFill="1" applyBorder="1" applyAlignment="1">
      <alignment horizontal="right" vertical="center"/>
    </xf>
    <xf numFmtId="164" fontId="25" fillId="6" borderId="84" xfId="1" applyFont="1" applyFill="1" applyBorder="1" applyAlignment="1">
      <alignment horizontal="center" vertical="center"/>
    </xf>
    <xf numFmtId="165" fontId="25" fillId="6" borderId="85" xfId="0" applyNumberFormat="1" applyFont="1" applyFill="1" applyBorder="1" applyAlignment="1">
      <alignment horizontal="center" vertical="center"/>
    </xf>
    <xf numFmtId="10" fontId="25" fillId="6" borderId="85" xfId="0" applyNumberFormat="1" applyFont="1" applyFill="1" applyBorder="1" applyAlignment="1">
      <alignment horizontal="center" vertical="center"/>
    </xf>
    <xf numFmtId="165" fontId="27" fillId="6" borderId="0" xfId="0" applyNumberFormat="1" applyFont="1" applyFill="1" applyAlignment="1">
      <alignment horizontal="center" vertical="center"/>
    </xf>
    <xf numFmtId="0" fontId="17" fillId="0" borderId="0" xfId="0" applyFont="1" applyAlignment="1">
      <alignment horizontal="center" vertical="center"/>
    </xf>
    <xf numFmtId="0" fontId="77" fillId="0" borderId="0" xfId="0" applyFont="1" applyAlignment="1">
      <alignment horizontal="center" vertical="center"/>
    </xf>
    <xf numFmtId="0" fontId="76" fillId="0" borderId="0" xfId="0" applyFont="1" applyAlignment="1">
      <alignment horizontal="right"/>
    </xf>
    <xf numFmtId="164" fontId="18" fillId="3" borderId="86" xfId="1" applyFont="1" applyFill="1" applyBorder="1" applyAlignment="1">
      <alignment horizontal="center" vertical="center" wrapText="1"/>
    </xf>
    <xf numFmtId="164" fontId="18" fillId="3" borderId="0" xfId="1" applyFont="1" applyFill="1" applyBorder="1" applyAlignment="1">
      <alignment horizontal="center" vertical="center"/>
    </xf>
    <xf numFmtId="164" fontId="24" fillId="0" borderId="0" xfId="1" applyFont="1" applyBorder="1" applyAlignment="1">
      <alignment horizontal="center" vertical="center"/>
    </xf>
    <xf numFmtId="164" fontId="8" fillId="0" borderId="83" xfId="1" applyFont="1" applyBorder="1" applyAlignment="1">
      <alignment horizontal="center" vertical="center"/>
    </xf>
    <xf numFmtId="164" fontId="20" fillId="0" borderId="83" xfId="1" applyFont="1" applyBorder="1" applyAlignment="1">
      <alignment horizontal="center" vertical="center"/>
    </xf>
    <xf numFmtId="164" fontId="24" fillId="0" borderId="83" xfId="1" applyFont="1" applyBorder="1" applyAlignment="1">
      <alignment horizontal="center" vertical="center"/>
    </xf>
    <xf numFmtId="0" fontId="18" fillId="9" borderId="6" xfId="0" applyFont="1" applyFill="1" applyBorder="1" applyAlignment="1">
      <alignment horizontal="left" vertical="center" wrapText="1"/>
    </xf>
    <xf numFmtId="0" fontId="19" fillId="3" borderId="6" xfId="0" applyFont="1" applyFill="1" applyBorder="1" applyAlignment="1">
      <alignment vertical="center"/>
    </xf>
    <xf numFmtId="0" fontId="7" fillId="0" borderId="6" xfId="0" applyFont="1" applyBorder="1" applyAlignment="1">
      <alignment vertical="center"/>
    </xf>
    <xf numFmtId="0" fontId="8" fillId="0" borderId="82" xfId="0" applyFont="1" applyBorder="1" applyAlignment="1">
      <alignment vertical="center"/>
    </xf>
    <xf numFmtId="0" fontId="7" fillId="0" borderId="82" xfId="0" applyFont="1" applyBorder="1" applyAlignment="1">
      <alignment vertical="center"/>
    </xf>
    <xf numFmtId="14" fontId="18" fillId="9" borderId="87" xfId="0" applyNumberFormat="1" applyFont="1" applyFill="1" applyBorder="1" applyAlignment="1">
      <alignment horizontal="center" vertical="center" wrapText="1"/>
    </xf>
    <xf numFmtId="10" fontId="18" fillId="16" borderId="87" xfId="2" applyNumberFormat="1" applyFont="1" applyFill="1" applyBorder="1" applyAlignment="1">
      <alignment horizontal="left" vertical="center" wrapText="1"/>
    </xf>
    <xf numFmtId="14" fontId="18" fillId="16" borderId="87" xfId="0" applyNumberFormat="1" applyFont="1" applyFill="1" applyBorder="1" applyAlignment="1">
      <alignment horizontal="center" vertical="center"/>
    </xf>
    <xf numFmtId="10" fontId="24" fillId="0" borderId="87" xfId="2" applyNumberFormat="1" applyFont="1" applyBorder="1" applyAlignment="1">
      <alignment horizontal="center" vertical="center"/>
    </xf>
    <xf numFmtId="14" fontId="24" fillId="0" borderId="87" xfId="0" applyNumberFormat="1" applyFont="1" applyBorder="1" applyAlignment="1">
      <alignment horizontal="center" vertical="center"/>
    </xf>
    <xf numFmtId="10" fontId="8" fillId="0" borderId="88" xfId="2" applyNumberFormat="1" applyFont="1" applyBorder="1" applyAlignment="1">
      <alignment horizontal="center" vertical="center"/>
    </xf>
    <xf numFmtId="14" fontId="8" fillId="0" borderId="88" xfId="0" applyNumberFormat="1" applyFont="1" applyBorder="1" applyAlignment="1">
      <alignment horizontal="left" vertical="center"/>
    </xf>
    <xf numFmtId="14" fontId="8" fillId="0" borderId="88" xfId="0" applyNumberFormat="1" applyFont="1" applyBorder="1" applyAlignment="1">
      <alignment horizontal="center" vertical="center"/>
    </xf>
    <xf numFmtId="10" fontId="20" fillId="0" borderId="88" xfId="2" applyNumberFormat="1" applyFont="1" applyBorder="1" applyAlignment="1">
      <alignment horizontal="center" vertical="center"/>
    </xf>
    <xf numFmtId="14" fontId="20" fillId="0" borderId="88" xfId="0" applyNumberFormat="1" applyFont="1" applyBorder="1" applyAlignment="1">
      <alignment horizontal="center" vertical="center"/>
    </xf>
    <xf numFmtId="10" fontId="24" fillId="0" borderId="88" xfId="2" applyNumberFormat="1" applyFont="1" applyBorder="1" applyAlignment="1">
      <alignment horizontal="center" vertical="center"/>
    </xf>
    <xf numFmtId="14" fontId="24" fillId="0" borderId="88" xfId="0" applyNumberFormat="1" applyFont="1" applyBorder="1" applyAlignment="1">
      <alignment horizontal="center" vertical="center"/>
    </xf>
    <xf numFmtId="10" fontId="8" fillId="0" borderId="88" xfId="2" applyNumberFormat="1" applyFont="1" applyFill="1" applyBorder="1" applyAlignment="1">
      <alignment horizontal="center" vertical="center"/>
    </xf>
    <xf numFmtId="164" fontId="42" fillId="3" borderId="90" xfId="1" applyFont="1" applyFill="1" applyBorder="1"/>
    <xf numFmtId="0" fontId="53" fillId="25" borderId="93" xfId="0" applyFont="1" applyFill="1" applyBorder="1" applyAlignment="1">
      <alignment horizontal="left" vertical="center"/>
    </xf>
    <xf numFmtId="0" fontId="54" fillId="0" borderId="93" xfId="0" applyFont="1" applyBorder="1" applyProtection="1">
      <protection locked="0"/>
    </xf>
    <xf numFmtId="0" fontId="27" fillId="0" borderId="93" xfId="0" applyFont="1" applyBorder="1" applyProtection="1">
      <protection locked="0"/>
    </xf>
    <xf numFmtId="9" fontId="27" fillId="0" borderId="93" xfId="2" applyFont="1" applyBorder="1" applyAlignment="1" applyProtection="1">
      <alignment horizontal="left"/>
      <protection locked="0"/>
    </xf>
    <xf numFmtId="0" fontId="53" fillId="25" borderId="94" xfId="0" applyFont="1" applyFill="1" applyBorder="1" applyAlignment="1">
      <alignment horizontal="left" vertical="center"/>
    </xf>
    <xf numFmtId="0" fontId="54" fillId="0" borderId="94" xfId="0" applyFont="1" applyBorder="1" applyProtection="1">
      <protection locked="0"/>
    </xf>
    <xf numFmtId="0" fontId="27" fillId="0" borderId="94" xfId="0" applyFont="1" applyBorder="1" applyProtection="1">
      <protection locked="0"/>
    </xf>
    <xf numFmtId="9" fontId="27" fillId="0" borderId="94" xfId="2" applyFont="1" applyBorder="1" applyAlignment="1" applyProtection="1">
      <alignment horizontal="left"/>
      <protection locked="0"/>
    </xf>
    <xf numFmtId="0" fontId="93" fillId="0" borderId="0" xfId="0" applyFont="1" applyAlignment="1">
      <alignment horizontal="left"/>
    </xf>
    <xf numFmtId="0" fontId="74" fillId="0" borderId="0" xfId="0" applyFont="1" applyAlignment="1">
      <alignment vertical="center"/>
    </xf>
    <xf numFmtId="0" fontId="55" fillId="13" borderId="0" xfId="0" applyFont="1" applyFill="1" applyAlignment="1">
      <alignment vertical="center"/>
    </xf>
    <xf numFmtId="0" fontId="51" fillId="13" borderId="0" xfId="0" applyFont="1" applyFill="1"/>
    <xf numFmtId="0" fontId="50" fillId="13" borderId="0" xfId="0" applyFont="1" applyFill="1" applyAlignment="1">
      <alignment vertical="center"/>
    </xf>
    <xf numFmtId="9" fontId="50" fillId="13" borderId="0" xfId="2" applyFont="1" applyFill="1" applyAlignment="1">
      <alignment horizontal="left" vertical="center"/>
    </xf>
    <xf numFmtId="164" fontId="57" fillId="0" borderId="11" xfId="1" applyFont="1" applyBorder="1" applyAlignment="1">
      <alignment horizontal="center" vertical="center"/>
    </xf>
    <xf numFmtId="164" fontId="57" fillId="0" borderId="12" xfId="1" applyFont="1" applyBorder="1" applyAlignment="1">
      <alignment horizontal="center" vertical="center"/>
    </xf>
    <xf numFmtId="164" fontId="57" fillId="4" borderId="11" xfId="1" applyFont="1" applyFill="1" applyBorder="1" applyAlignment="1">
      <alignment horizontal="center" vertical="center"/>
    </xf>
    <xf numFmtId="164" fontId="57" fillId="4" borderId="12" xfId="1" applyFont="1" applyFill="1" applyBorder="1" applyAlignment="1">
      <alignment horizontal="center" vertical="center"/>
    </xf>
    <xf numFmtId="164" fontId="19" fillId="22" borderId="12" xfId="1" applyFont="1" applyFill="1" applyBorder="1" applyAlignment="1">
      <alignment horizontal="center" vertical="center"/>
    </xf>
    <xf numFmtId="164" fontId="19" fillId="4" borderId="12" xfId="1" applyFont="1" applyFill="1" applyBorder="1" applyAlignment="1">
      <alignment horizontal="center" vertical="center"/>
    </xf>
    <xf numFmtId="169" fontId="29" fillId="10" borderId="0" xfId="1" applyNumberFormat="1" applyFont="1" applyFill="1" applyAlignment="1">
      <alignment horizontal="center"/>
    </xf>
    <xf numFmtId="164" fontId="53" fillId="0" borderId="0" xfId="1" applyFont="1" applyAlignment="1">
      <alignment horizontal="center" vertical="center"/>
    </xf>
    <xf numFmtId="164" fontId="19" fillId="24" borderId="0" xfId="1" applyFont="1" applyFill="1" applyAlignment="1">
      <alignment vertical="center"/>
    </xf>
    <xf numFmtId="164" fontId="19" fillId="24" borderId="11" xfId="1" applyFont="1" applyFill="1" applyBorder="1" applyAlignment="1">
      <alignment horizontal="center" vertical="center"/>
    </xf>
    <xf numFmtId="164" fontId="19" fillId="24" borderId="12" xfId="1" applyFont="1" applyFill="1" applyBorder="1" applyAlignment="1">
      <alignment horizontal="center" vertical="center"/>
    </xf>
    <xf numFmtId="164" fontId="19" fillId="24" borderId="0" xfId="1" applyFont="1" applyFill="1" applyAlignment="1">
      <alignment horizontal="center" vertical="center"/>
    </xf>
    <xf numFmtId="164" fontId="19" fillId="3" borderId="24" xfId="1" applyFont="1" applyFill="1" applyBorder="1" applyAlignment="1">
      <alignment horizontal="center" vertical="center"/>
    </xf>
    <xf numFmtId="164" fontId="7" fillId="0" borderId="0" xfId="1" applyFont="1"/>
    <xf numFmtId="164" fontId="53" fillId="24" borderId="24" xfId="1" applyFont="1" applyFill="1" applyBorder="1" applyAlignment="1">
      <alignment horizontal="center" vertical="center"/>
    </xf>
    <xf numFmtId="0" fontId="68" fillId="3" borderId="0" xfId="0" applyFont="1" applyFill="1"/>
    <xf numFmtId="0" fontId="42" fillId="3" borderId="0" xfId="0" applyFont="1" applyFill="1"/>
    <xf numFmtId="164" fontId="7" fillId="3" borderId="0" xfId="1" applyFont="1" applyFill="1"/>
    <xf numFmtId="0" fontId="7" fillId="3" borderId="0" xfId="0" applyFont="1" applyFill="1" applyAlignment="1">
      <alignment horizontal="center"/>
    </xf>
    <xf numFmtId="164" fontId="72" fillId="3" borderId="0" xfId="1" applyFont="1" applyFill="1" applyAlignment="1">
      <alignment vertical="top"/>
    </xf>
    <xf numFmtId="0" fontId="73" fillId="3" borderId="0" xfId="0" applyFont="1" applyFill="1" applyAlignment="1">
      <alignment horizontal="center" vertical="top"/>
    </xf>
    <xf numFmtId="0" fontId="7" fillId="3" borderId="0" xfId="0" applyFont="1" applyFill="1" applyAlignment="1">
      <alignment horizontal="center" vertical="center"/>
    </xf>
    <xf numFmtId="0" fontId="42" fillId="3" borderId="0" xfId="0" applyFont="1" applyFill="1" applyAlignment="1">
      <alignment horizontal="center" vertical="center"/>
    </xf>
    <xf numFmtId="0" fontId="30" fillId="3" borderId="0" xfId="0" applyFont="1" applyFill="1" applyAlignment="1">
      <alignment horizontal="center" vertical="center"/>
    </xf>
    <xf numFmtId="164" fontId="7" fillId="3" borderId="0" xfId="1" applyFont="1" applyFill="1" applyAlignment="1">
      <alignment horizontal="center" vertical="center"/>
    </xf>
    <xf numFmtId="0" fontId="13" fillId="3" borderId="0" xfId="0" applyFont="1" applyFill="1" applyAlignment="1">
      <alignment horizontal="center" vertical="center"/>
    </xf>
    <xf numFmtId="0" fontId="30" fillId="3" borderId="0" xfId="0" applyFont="1" applyFill="1" applyAlignment="1">
      <alignment horizontal="center" vertical="center" wrapText="1"/>
    </xf>
    <xf numFmtId="0" fontId="116" fillId="0" borderId="0" xfId="0" applyFont="1" applyAlignment="1">
      <alignment horizontal="left" vertical="center"/>
    </xf>
    <xf numFmtId="0" fontId="115" fillId="3" borderId="0" xfId="0" applyFont="1" applyFill="1" applyAlignment="1">
      <alignment horizontal="left"/>
    </xf>
    <xf numFmtId="0" fontId="21" fillId="5" borderId="2" xfId="0" applyFont="1" applyFill="1" applyBorder="1" applyAlignment="1">
      <alignment horizontal="left" vertical="center"/>
    </xf>
    <xf numFmtId="164" fontId="25" fillId="3" borderId="84" xfId="1" applyFont="1" applyFill="1" applyBorder="1" applyAlignment="1">
      <alignment horizontal="center" vertical="center"/>
    </xf>
    <xf numFmtId="165" fontId="25" fillId="3" borderId="85" xfId="0" applyNumberFormat="1" applyFont="1" applyFill="1" applyBorder="1" applyAlignment="1">
      <alignment horizontal="center" vertical="center"/>
    </xf>
    <xf numFmtId="164" fontId="73" fillId="3" borderId="90" xfId="1" applyFont="1" applyFill="1" applyBorder="1" applyAlignment="1" applyProtection="1">
      <alignment horizontal="center" vertical="center"/>
      <protection locked="0"/>
    </xf>
    <xf numFmtId="164" fontId="42" fillId="3" borderId="90" xfId="5" applyFont="1" applyFill="1" applyBorder="1"/>
    <xf numFmtId="164" fontId="42" fillId="3" borderId="10" xfId="5" applyFont="1" applyFill="1" applyBorder="1"/>
    <xf numFmtId="164" fontId="42" fillId="3" borderId="81" xfId="5" applyFont="1" applyFill="1" applyBorder="1"/>
    <xf numFmtId="164" fontId="42" fillId="3" borderId="89" xfId="5" applyFont="1" applyFill="1" applyBorder="1"/>
    <xf numFmtId="0" fontId="117" fillId="0" borderId="0" xfId="0" applyFont="1" applyAlignment="1">
      <alignment horizontal="left"/>
    </xf>
    <xf numFmtId="0" fontId="117" fillId="0" borderId="0" xfId="0" applyFont="1" applyAlignment="1">
      <alignment horizontal="left" vertical="center"/>
    </xf>
    <xf numFmtId="0" fontId="117" fillId="3" borderId="0" xfId="0" applyFont="1" applyFill="1" applyAlignment="1">
      <alignment horizontal="left" vertical="center"/>
    </xf>
    <xf numFmtId="0" fontId="118" fillId="3" borderId="0" xfId="0" applyFont="1" applyFill="1" applyAlignment="1">
      <alignment horizontal="left" vertical="center"/>
    </xf>
    <xf numFmtId="0" fontId="34" fillId="3" borderId="0" xfId="0" applyFont="1" applyFill="1" applyAlignment="1">
      <alignment horizontal="center" vertical="top"/>
    </xf>
    <xf numFmtId="164" fontId="7" fillId="3" borderId="95" xfId="1" applyFont="1" applyFill="1" applyBorder="1" applyAlignment="1">
      <alignment horizontal="center" vertical="center"/>
    </xf>
    <xf numFmtId="169" fontId="7" fillId="3" borderId="95" xfId="1" applyNumberFormat="1" applyFont="1" applyFill="1" applyBorder="1" applyAlignment="1">
      <alignment horizontal="center" vertical="center"/>
    </xf>
    <xf numFmtId="9" fontId="7" fillId="3" borderId="95" xfId="1" applyNumberFormat="1" applyFont="1" applyFill="1" applyBorder="1" applyAlignment="1">
      <alignment horizontal="center" vertical="center"/>
    </xf>
    <xf numFmtId="0" fontId="69" fillId="3" borderId="0" xfId="0" applyFont="1" applyFill="1"/>
    <xf numFmtId="0" fontId="70" fillId="3" borderId="0" xfId="0" applyFont="1" applyFill="1" applyAlignment="1">
      <alignment vertical="top"/>
    </xf>
    <xf numFmtId="0" fontId="71" fillId="3" borderId="0" xfId="0" applyFont="1" applyFill="1"/>
    <xf numFmtId="0" fontId="72" fillId="3" borderId="0" xfId="0" applyFont="1" applyFill="1"/>
    <xf numFmtId="0" fontId="73" fillId="3" borderId="0" xfId="0" applyFont="1" applyFill="1"/>
    <xf numFmtId="0" fontId="74" fillId="3" borderId="0" xfId="0" applyFont="1" applyFill="1"/>
    <xf numFmtId="0" fontId="7" fillId="3" borderId="0" xfId="4" applyFont="1" applyFill="1"/>
    <xf numFmtId="0" fontId="106" fillId="3" borderId="0" xfId="4" applyFont="1" applyFill="1" applyAlignment="1">
      <alignment vertical="center"/>
    </xf>
    <xf numFmtId="0" fontId="105" fillId="3" borderId="0" xfId="4" applyFont="1" applyFill="1"/>
    <xf numFmtId="164" fontId="42" fillId="3" borderId="0" xfId="5" applyFont="1" applyFill="1"/>
    <xf numFmtId="0" fontId="106" fillId="3" borderId="0" xfId="4" applyFont="1" applyFill="1"/>
    <xf numFmtId="0" fontId="42" fillId="3" borderId="0" xfId="4" applyFont="1" applyFill="1"/>
    <xf numFmtId="0" fontId="101" fillId="3" borderId="0" xfId="0" applyFont="1" applyFill="1"/>
    <xf numFmtId="0" fontId="107" fillId="3" borderId="0" xfId="4" applyFont="1" applyFill="1"/>
    <xf numFmtId="9" fontId="43" fillId="3" borderId="0" xfId="4" applyNumberFormat="1" applyFont="1" applyFill="1" applyAlignment="1">
      <alignment horizontal="left"/>
    </xf>
    <xf numFmtId="0" fontId="19" fillId="3" borderId="0" xfId="4" applyFont="1" applyFill="1" applyAlignment="1">
      <alignment horizontal="right"/>
    </xf>
    <xf numFmtId="0" fontId="109" fillId="3" borderId="0" xfId="3" applyFont="1" applyFill="1"/>
    <xf numFmtId="164" fontId="44" fillId="3" borderId="0" xfId="5" applyFont="1" applyFill="1"/>
    <xf numFmtId="9" fontId="7" fillId="3" borderId="0" xfId="4" applyNumberFormat="1" applyFont="1" applyFill="1" applyAlignment="1">
      <alignment horizontal="left"/>
    </xf>
    <xf numFmtId="0" fontId="42" fillId="3" borderId="0" xfId="4" applyFont="1" applyFill="1" applyAlignment="1">
      <alignment horizontal="right"/>
    </xf>
    <xf numFmtId="0" fontId="18" fillId="3" borderId="0" xfId="4" applyFont="1" applyFill="1"/>
    <xf numFmtId="0" fontId="33" fillId="3" borderId="0" xfId="0" applyFont="1" applyFill="1"/>
    <xf numFmtId="0" fontId="7" fillId="3" borderId="0" xfId="4" applyFont="1" applyFill="1" applyAlignment="1">
      <alignment horizontal="right"/>
    </xf>
    <xf numFmtId="0" fontId="112" fillId="3" borderId="0" xfId="0" applyFont="1" applyFill="1" applyAlignment="1">
      <alignment vertical="center" wrapText="1"/>
    </xf>
    <xf numFmtId="0" fontId="106" fillId="3" borderId="0" xfId="4" applyFont="1" applyFill="1" applyAlignment="1">
      <alignment horizontal="right"/>
    </xf>
    <xf numFmtId="0" fontId="7" fillId="3" borderId="0" xfId="4" applyFont="1" applyFill="1" applyAlignment="1">
      <alignment horizontal="left" vertical="center"/>
    </xf>
    <xf numFmtId="0" fontId="42" fillId="3" borderId="0" xfId="4" applyFont="1" applyFill="1" applyAlignment="1">
      <alignment horizontal="center"/>
    </xf>
    <xf numFmtId="0" fontId="108" fillId="3" borderId="91" xfId="4" applyFont="1" applyFill="1" applyBorder="1"/>
    <xf numFmtId="0" fontId="108" fillId="3" borderId="92" xfId="4" applyFont="1" applyFill="1" applyBorder="1"/>
    <xf numFmtId="0" fontId="106" fillId="3" borderId="0" xfId="4" applyFont="1" applyFill="1" applyAlignment="1">
      <alignment horizontal="right" indent="1"/>
    </xf>
    <xf numFmtId="0" fontId="7" fillId="26" borderId="0" xfId="4" applyFont="1" applyFill="1"/>
    <xf numFmtId="169" fontId="34" fillId="3" borderId="99" xfId="1" applyNumberFormat="1" applyFont="1" applyFill="1" applyBorder="1" applyAlignment="1">
      <alignment vertical="center"/>
    </xf>
    <xf numFmtId="169" fontId="13" fillId="3" borderId="14" xfId="0" applyNumberFormat="1" applyFont="1" applyFill="1" applyBorder="1" applyAlignment="1">
      <alignment vertical="center"/>
    </xf>
    <xf numFmtId="169" fontId="18" fillId="3" borderId="14" xfId="0" applyNumberFormat="1" applyFont="1" applyFill="1" applyBorder="1" applyAlignment="1">
      <alignment vertical="center"/>
    </xf>
    <xf numFmtId="169" fontId="99" fillId="3" borderId="100" xfId="1" applyNumberFormat="1" applyFont="1" applyFill="1" applyBorder="1" applyAlignment="1">
      <alignment vertical="center"/>
    </xf>
    <xf numFmtId="164" fontId="35" fillId="7" borderId="98" xfId="1" applyFont="1" applyFill="1" applyBorder="1" applyAlignment="1">
      <alignment vertical="center"/>
    </xf>
    <xf numFmtId="9" fontId="42" fillId="3" borderId="0" xfId="2" applyFont="1" applyFill="1" applyAlignment="1">
      <alignment horizontal="right"/>
    </xf>
    <xf numFmtId="0" fontId="22" fillId="3" borderId="0" xfId="0" applyFont="1" applyFill="1" applyAlignment="1">
      <alignment horizontal="left" vertical="center"/>
    </xf>
    <xf numFmtId="165" fontId="24" fillId="3" borderId="0" xfId="0" applyNumberFormat="1" applyFont="1" applyFill="1" applyAlignment="1">
      <alignment horizontal="center" vertical="center"/>
    </xf>
    <xf numFmtId="9" fontId="15" fillId="3" borderId="0" xfId="2" applyFont="1" applyFill="1" applyAlignment="1">
      <alignment horizontal="left"/>
    </xf>
    <xf numFmtId="9" fontId="56" fillId="3" borderId="0" xfId="2" applyFont="1" applyFill="1" applyAlignment="1">
      <alignment horizontal="left" vertical="center" wrapText="1"/>
    </xf>
    <xf numFmtId="9" fontId="24" fillId="3" borderId="0" xfId="2" applyFont="1" applyFill="1" applyAlignment="1">
      <alignment horizontal="left" vertical="center"/>
    </xf>
    <xf numFmtId="9" fontId="22" fillId="3" borderId="0" xfId="2" applyFont="1" applyFill="1" applyAlignment="1">
      <alignment horizontal="left" vertical="center"/>
    </xf>
    <xf numFmtId="0" fontId="58" fillId="3" borderId="3" xfId="0" applyFont="1" applyFill="1" applyBorder="1" applyAlignment="1">
      <alignment horizontal="right" vertical="top"/>
    </xf>
    <xf numFmtId="167" fontId="59" fillId="3" borderId="0" xfId="0" applyNumberFormat="1" applyFont="1" applyFill="1" applyAlignment="1">
      <alignment horizontal="left"/>
    </xf>
    <xf numFmtId="165" fontId="76" fillId="3" borderId="3" xfId="0" applyNumberFormat="1" applyFont="1" applyFill="1" applyBorder="1" applyAlignment="1">
      <alignment horizontal="center" vertical="top"/>
    </xf>
    <xf numFmtId="165" fontId="84" fillId="3" borderId="0" xfId="0" applyNumberFormat="1" applyFont="1" applyFill="1" applyAlignment="1">
      <alignment horizontal="center" vertical="top"/>
    </xf>
    <xf numFmtId="9" fontId="61" fillId="3" borderId="0" xfId="2" applyFont="1" applyFill="1" applyAlignment="1">
      <alignment horizontal="left" vertical="center" wrapText="1"/>
    </xf>
    <xf numFmtId="0" fontId="61" fillId="3" borderId="0" xfId="0" applyFont="1" applyFill="1"/>
    <xf numFmtId="0" fontId="61" fillId="3" borderId="0" xfId="0" applyFont="1" applyFill="1" applyAlignment="1">
      <alignment horizontal="right"/>
    </xf>
    <xf numFmtId="168" fontId="61" fillId="3" borderId="0" xfId="0" applyNumberFormat="1" applyFont="1" applyFill="1" applyAlignment="1">
      <alignment horizontal="left"/>
    </xf>
    <xf numFmtId="9" fontId="62" fillId="3" borderId="0" xfId="2" applyFont="1" applyFill="1" applyAlignment="1">
      <alignment horizontal="left" vertical="center"/>
    </xf>
    <xf numFmtId="0" fontId="62" fillId="3" borderId="0" xfId="0" applyFont="1" applyFill="1"/>
    <xf numFmtId="0" fontId="59" fillId="3" borderId="0" xfId="0" applyFont="1" applyFill="1" applyAlignment="1">
      <alignment horizontal="right"/>
    </xf>
    <xf numFmtId="168" fontId="62" fillId="3" borderId="0" xfId="0" applyNumberFormat="1" applyFont="1" applyFill="1" applyAlignment="1">
      <alignment horizontal="left"/>
    </xf>
    <xf numFmtId="9" fontId="7" fillId="3" borderId="0" xfId="2" applyFont="1" applyFill="1" applyAlignment="1">
      <alignment horizontal="left"/>
    </xf>
    <xf numFmtId="0" fontId="0" fillId="3" borderId="53" xfId="0" applyFill="1" applyBorder="1"/>
    <xf numFmtId="0" fontId="0" fillId="3" borderId="0" xfId="0" applyFill="1"/>
    <xf numFmtId="0" fontId="0" fillId="3" borderId="54" xfId="0" applyFill="1" applyBorder="1"/>
    <xf numFmtId="10" fontId="34" fillId="21" borderId="87" xfId="2" applyNumberFormat="1" applyFont="1" applyFill="1" applyBorder="1" applyAlignment="1">
      <alignment horizontal="center" vertical="center" wrapText="1"/>
    </xf>
    <xf numFmtId="169" fontId="89" fillId="7" borderId="0" xfId="0" applyNumberFormat="1" applyFont="1" applyFill="1" applyAlignment="1">
      <alignment horizontal="center" vertical="center" wrapText="1"/>
    </xf>
    <xf numFmtId="0" fontId="92" fillId="7" borderId="0" xfId="0" applyFont="1" applyFill="1" applyAlignment="1">
      <alignment vertical="center"/>
    </xf>
    <xf numFmtId="0" fontId="19" fillId="7" borderId="0" xfId="0" applyFont="1" applyFill="1" applyAlignment="1">
      <alignment vertical="center"/>
    </xf>
    <xf numFmtId="0" fontId="43" fillId="7" borderId="0" xfId="0" applyFont="1" applyFill="1" applyAlignment="1">
      <alignment vertical="center"/>
    </xf>
    <xf numFmtId="169" fontId="13" fillId="7" borderId="0" xfId="0" applyNumberFormat="1" applyFont="1" applyFill="1" applyAlignment="1">
      <alignment vertical="center"/>
    </xf>
    <xf numFmtId="169" fontId="18" fillId="7" borderId="0" xfId="0" applyNumberFormat="1" applyFont="1" applyFill="1" applyAlignment="1">
      <alignment vertical="center"/>
    </xf>
    <xf numFmtId="169" fontId="98" fillId="7" borderId="0" xfId="1" applyNumberFormat="1" applyFont="1" applyFill="1" applyBorder="1" applyAlignment="1">
      <alignment vertical="center"/>
    </xf>
    <xf numFmtId="164" fontId="35" fillId="3" borderId="101" xfId="1" applyFont="1" applyFill="1" applyBorder="1" applyAlignment="1">
      <alignment vertical="center"/>
    </xf>
    <xf numFmtId="170" fontId="7" fillId="3" borderId="14" xfId="0" applyNumberFormat="1" applyFont="1" applyFill="1" applyBorder="1" applyAlignment="1">
      <alignment vertical="center"/>
    </xf>
    <xf numFmtId="164" fontId="35" fillId="7" borderId="10" xfId="1" applyFont="1" applyFill="1" applyBorder="1" applyAlignment="1">
      <alignment vertical="center"/>
    </xf>
    <xf numFmtId="169" fontId="91" fillId="3" borderId="0" xfId="0" applyNumberFormat="1" applyFont="1" applyFill="1" applyAlignment="1">
      <alignment horizontal="center" vertical="center" wrapText="1"/>
    </xf>
    <xf numFmtId="0" fontId="19" fillId="0" borderId="0" xfId="0" applyFont="1" applyAlignment="1">
      <alignment vertical="center"/>
    </xf>
    <xf numFmtId="0" fontId="43" fillId="3" borderId="0" xfId="0" applyFont="1" applyFill="1" applyAlignment="1">
      <alignment vertical="center"/>
    </xf>
    <xf numFmtId="0" fontId="19" fillId="3" borderId="103" xfId="0" applyFont="1" applyFill="1" applyBorder="1" applyAlignment="1">
      <alignment vertical="center"/>
    </xf>
    <xf numFmtId="169" fontId="13" fillId="3" borderId="104" xfId="0" applyNumberFormat="1" applyFont="1" applyFill="1" applyBorder="1" applyAlignment="1">
      <alignment vertical="center"/>
    </xf>
    <xf numFmtId="169" fontId="18" fillId="3" borderId="104" xfId="0" applyNumberFormat="1" applyFont="1" applyFill="1" applyBorder="1" applyAlignment="1">
      <alignment vertical="center"/>
    </xf>
    <xf numFmtId="169" fontId="99" fillId="3" borderId="105" xfId="1" applyNumberFormat="1" applyFont="1" applyFill="1" applyBorder="1" applyAlignment="1">
      <alignment vertical="center"/>
    </xf>
    <xf numFmtId="169" fontId="34" fillId="3" borderId="27" xfId="1" applyNumberFormat="1" applyFont="1" applyFill="1" applyBorder="1" applyAlignment="1">
      <alignment vertical="center"/>
    </xf>
    <xf numFmtId="169" fontId="13" fillId="3" borderId="0" xfId="0" applyNumberFormat="1" applyFont="1" applyFill="1" applyAlignment="1">
      <alignment vertical="center"/>
    </xf>
    <xf numFmtId="169" fontId="18" fillId="3" borderId="0" xfId="0" applyNumberFormat="1" applyFont="1" applyFill="1" applyAlignment="1">
      <alignment vertical="center"/>
    </xf>
    <xf numFmtId="169" fontId="101" fillId="3" borderId="31" xfId="0" applyNumberFormat="1" applyFont="1" applyFill="1" applyBorder="1" applyAlignment="1">
      <alignment vertical="center"/>
    </xf>
    <xf numFmtId="169" fontId="101" fillId="3" borderId="108" xfId="0" applyNumberFormat="1" applyFont="1" applyFill="1" applyBorder="1" applyAlignment="1">
      <alignment vertical="center"/>
    </xf>
    <xf numFmtId="169" fontId="66" fillId="11" borderId="0" xfId="0" applyNumberFormat="1" applyFont="1" applyFill="1" applyAlignment="1">
      <alignment horizontal="center" vertical="center" wrapText="1"/>
    </xf>
    <xf numFmtId="164" fontId="35" fillId="7" borderId="38" xfId="1" applyFont="1" applyFill="1" applyBorder="1" applyAlignment="1">
      <alignment vertical="center"/>
    </xf>
    <xf numFmtId="164" fontId="57" fillId="15" borderId="12" xfId="0" applyNumberFormat="1" applyFont="1" applyFill="1" applyBorder="1" applyAlignment="1">
      <alignment horizontal="left" vertical="center"/>
    </xf>
    <xf numFmtId="164" fontId="57" fillId="15" borderId="11" xfId="0" applyNumberFormat="1" applyFont="1" applyFill="1" applyBorder="1" applyAlignment="1">
      <alignment horizontal="left" vertical="center"/>
    </xf>
    <xf numFmtId="169" fontId="99" fillId="3" borderId="24" xfId="1" applyNumberFormat="1" applyFont="1" applyFill="1" applyBorder="1" applyAlignment="1">
      <alignment vertical="center"/>
    </xf>
    <xf numFmtId="169" fontId="34" fillId="3" borderId="111" xfId="1" applyNumberFormat="1" applyFont="1" applyFill="1" applyBorder="1" applyAlignment="1">
      <alignment vertical="center"/>
    </xf>
    <xf numFmtId="169" fontId="89" fillId="7" borderId="112" xfId="0" applyNumberFormat="1" applyFont="1" applyFill="1" applyBorder="1" applyAlignment="1">
      <alignment horizontal="center" vertical="center" wrapText="1"/>
    </xf>
    <xf numFmtId="164" fontId="81" fillId="23" borderId="0" xfId="0" applyNumberFormat="1" applyFont="1" applyFill="1" applyAlignment="1">
      <alignment horizontal="right" vertical="center"/>
    </xf>
    <xf numFmtId="166" fontId="81" fillId="23" borderId="0" xfId="0" applyNumberFormat="1" applyFont="1" applyFill="1" applyAlignment="1">
      <alignment horizontal="right" vertical="center"/>
    </xf>
    <xf numFmtId="169" fontId="102" fillId="3" borderId="107" xfId="0" applyNumberFormat="1" applyFont="1" applyFill="1" applyBorder="1" applyAlignment="1">
      <alignment vertical="center"/>
    </xf>
    <xf numFmtId="169" fontId="102" fillId="3" borderId="106" xfId="0" applyNumberFormat="1" applyFont="1" applyFill="1" applyBorder="1" applyAlignment="1">
      <alignment vertical="center"/>
    </xf>
    <xf numFmtId="169" fontId="102" fillId="3" borderId="31" xfId="0" applyNumberFormat="1" applyFont="1" applyFill="1" applyBorder="1" applyAlignment="1">
      <alignment vertical="center"/>
    </xf>
    <xf numFmtId="169" fontId="13" fillId="7" borderId="13" xfId="0" applyNumberFormat="1" applyFont="1" applyFill="1" applyBorder="1" applyAlignment="1">
      <alignment vertical="center"/>
    </xf>
    <xf numFmtId="169" fontId="18" fillId="7" borderId="13" xfId="0" applyNumberFormat="1" applyFont="1" applyFill="1" applyBorder="1" applyAlignment="1">
      <alignment vertical="center"/>
    </xf>
    <xf numFmtId="169" fontId="98" fillId="7" borderId="13" xfId="1" applyNumberFormat="1" applyFont="1" applyFill="1" applyBorder="1" applyAlignment="1">
      <alignment vertical="center"/>
    </xf>
    <xf numFmtId="0" fontId="9" fillId="3" borderId="12" xfId="0" applyFont="1" applyFill="1" applyBorder="1" applyAlignment="1">
      <alignment horizontal="left" vertical="center"/>
    </xf>
    <xf numFmtId="164" fontId="57" fillId="3" borderId="12" xfId="1" applyFont="1" applyFill="1" applyBorder="1" applyAlignment="1">
      <alignment horizontal="center" vertical="center"/>
    </xf>
    <xf numFmtId="164" fontId="53" fillId="3" borderId="0" xfId="1" applyFont="1" applyFill="1" applyAlignment="1">
      <alignment horizontal="center" vertical="center"/>
    </xf>
    <xf numFmtId="9" fontId="53" fillId="3" borderId="0" xfId="2" applyFont="1" applyFill="1" applyAlignment="1">
      <alignment horizontal="center"/>
    </xf>
    <xf numFmtId="169" fontId="34" fillId="7" borderId="19" xfId="1" applyNumberFormat="1" applyFont="1" applyFill="1" applyBorder="1" applyAlignment="1">
      <alignment vertical="center"/>
    </xf>
    <xf numFmtId="0" fontId="0" fillId="0" borderId="0" xfId="0" applyAlignment="1">
      <alignment vertical="center"/>
    </xf>
    <xf numFmtId="0" fontId="121" fillId="13" borderId="0" xfId="0" applyFont="1" applyFill="1" applyAlignment="1">
      <alignment horizontal="left" vertical="center" wrapText="1"/>
    </xf>
    <xf numFmtId="0" fontId="121" fillId="13" borderId="0" xfId="0" applyFont="1" applyFill="1" applyAlignment="1">
      <alignment horizontal="left" vertical="center"/>
    </xf>
    <xf numFmtId="0" fontId="0" fillId="3" borderId="0" xfId="0" applyFill="1" applyAlignment="1">
      <alignment vertical="center"/>
    </xf>
    <xf numFmtId="0" fontId="122" fillId="0" borderId="0" xfId="0" applyFont="1" applyAlignment="1">
      <alignment vertical="center"/>
    </xf>
    <xf numFmtId="0" fontId="123" fillId="0" borderId="58" xfId="0" applyFont="1" applyBorder="1"/>
    <xf numFmtId="0" fontId="124" fillId="0" borderId="0" xfId="0" applyFont="1" applyAlignment="1">
      <alignment vertical="center"/>
    </xf>
    <xf numFmtId="0" fontId="122" fillId="23" borderId="0" xfId="0" applyFont="1" applyFill="1" applyAlignment="1">
      <alignment vertical="center"/>
    </xf>
    <xf numFmtId="0" fontId="125" fillId="23" borderId="0" xfId="0" applyFont="1" applyFill="1" applyAlignment="1">
      <alignment horizontal="left" vertical="center"/>
    </xf>
    <xf numFmtId="0" fontId="125" fillId="23" borderId="0" xfId="0" applyFont="1" applyFill="1" applyAlignment="1">
      <alignment vertical="center"/>
    </xf>
    <xf numFmtId="0" fontId="123" fillId="0" borderId="0" xfId="0" applyFont="1" applyAlignment="1">
      <alignment vertical="center"/>
    </xf>
    <xf numFmtId="0" fontId="123" fillId="0" borderId="116" xfId="0" applyFont="1" applyBorder="1" applyAlignment="1">
      <alignment horizontal="left" vertical="center"/>
    </xf>
    <xf numFmtId="0" fontId="123" fillId="0" borderId="0" xfId="0" applyFont="1" applyAlignment="1">
      <alignment horizontal="left" vertical="center"/>
    </xf>
    <xf numFmtId="0" fontId="124" fillId="0" borderId="0" xfId="0" applyFont="1" applyAlignment="1">
      <alignment horizontal="right" vertical="center"/>
    </xf>
    <xf numFmtId="14" fontId="124" fillId="0" borderId="0" xfId="0" applyNumberFormat="1" applyFont="1" applyAlignment="1">
      <alignment vertical="center"/>
    </xf>
    <xf numFmtId="0" fontId="124" fillId="2" borderId="0" xfId="0" applyFont="1" applyFill="1" applyAlignment="1">
      <alignment vertical="center"/>
    </xf>
    <xf numFmtId="0" fontId="123" fillId="2" borderId="0" xfId="0" applyFont="1" applyFill="1" applyAlignment="1">
      <alignment vertical="center"/>
    </xf>
    <xf numFmtId="0" fontId="127" fillId="2" borderId="58" xfId="0" applyFont="1" applyFill="1" applyBorder="1" applyAlignment="1">
      <alignment vertical="center"/>
    </xf>
    <xf numFmtId="14" fontId="124" fillId="2" borderId="58" xfId="0" applyNumberFormat="1" applyFont="1" applyFill="1" applyBorder="1" applyAlignment="1">
      <alignment vertical="center"/>
    </xf>
    <xf numFmtId="171" fontId="124" fillId="2" borderId="58" xfId="0" applyNumberFormat="1" applyFont="1" applyFill="1" applyBorder="1" applyAlignment="1">
      <alignment vertical="center"/>
    </xf>
    <xf numFmtId="0" fontId="124" fillId="2" borderId="58" xfId="0" applyFont="1" applyFill="1" applyBorder="1" applyAlignment="1">
      <alignment vertical="center"/>
    </xf>
    <xf numFmtId="0" fontId="119" fillId="0" borderId="68" xfId="0" applyFont="1" applyBorder="1" applyAlignment="1">
      <alignment vertical="center"/>
    </xf>
    <xf numFmtId="0" fontId="119" fillId="3" borderId="68" xfId="0" applyFont="1" applyFill="1" applyBorder="1" applyAlignment="1">
      <alignment vertical="center"/>
    </xf>
    <xf numFmtId="0" fontId="122" fillId="0" borderId="68" xfId="0" applyFont="1" applyBorder="1" applyAlignment="1">
      <alignment vertical="center"/>
    </xf>
    <xf numFmtId="0" fontId="122" fillId="15" borderId="68" xfId="0" applyFont="1" applyFill="1" applyBorder="1" applyAlignment="1">
      <alignment vertical="center"/>
    </xf>
    <xf numFmtId="0" fontId="124" fillId="0" borderId="68" xfId="0" applyFont="1" applyBorder="1" applyAlignment="1">
      <alignment vertical="center"/>
    </xf>
    <xf numFmtId="0" fontId="124" fillId="3" borderId="68" xfId="0" applyFont="1" applyFill="1" applyBorder="1" applyAlignment="1">
      <alignment vertical="center"/>
    </xf>
    <xf numFmtId="0" fontId="124" fillId="2" borderId="68" xfId="0" applyFont="1" applyFill="1" applyBorder="1" applyAlignment="1">
      <alignment vertical="center"/>
    </xf>
    <xf numFmtId="0" fontId="123" fillId="2" borderId="68" xfId="0" applyFont="1" applyFill="1" applyBorder="1" applyAlignment="1">
      <alignment vertical="center"/>
    </xf>
    <xf numFmtId="0" fontId="0" fillId="0" borderId="68" xfId="0" applyBorder="1" applyAlignment="1">
      <alignment vertical="center"/>
    </xf>
    <xf numFmtId="0" fontId="122" fillId="0" borderId="125" xfId="0" applyFont="1" applyBorder="1" applyAlignment="1">
      <alignment vertical="center"/>
    </xf>
    <xf numFmtId="0" fontId="123" fillId="0" borderId="127" xfId="0" applyFont="1" applyBorder="1" applyAlignment="1">
      <alignment horizontal="right"/>
    </xf>
    <xf numFmtId="0" fontId="125" fillId="0" borderId="128" xfId="0" applyFont="1" applyBorder="1" applyAlignment="1">
      <alignment vertical="center"/>
    </xf>
    <xf numFmtId="0" fontId="123" fillId="0" borderId="127" xfId="0" applyFont="1" applyBorder="1" applyAlignment="1">
      <alignment horizontal="left"/>
    </xf>
    <xf numFmtId="0" fontId="125" fillId="0" borderId="129" xfId="0" applyFont="1" applyBorder="1" applyAlignment="1">
      <alignment horizontal="left" vertical="center"/>
    </xf>
    <xf numFmtId="0" fontId="122" fillId="0" borderId="128" xfId="0" applyFont="1" applyBorder="1" applyAlignment="1">
      <alignment vertical="center"/>
    </xf>
    <xf numFmtId="0" fontId="124" fillId="0" borderId="130" xfId="0" applyFont="1" applyBorder="1"/>
    <xf numFmtId="0" fontId="122" fillId="0" borderId="123" xfId="0" applyFont="1" applyBorder="1" applyAlignment="1">
      <alignment vertical="center" wrapText="1"/>
    </xf>
    <xf numFmtId="0" fontId="125" fillId="0" borderId="128" xfId="0" applyFont="1" applyBorder="1" applyAlignment="1">
      <alignment horizontal="center" vertical="center"/>
    </xf>
    <xf numFmtId="0" fontId="124" fillId="0" borderId="123" xfId="0" applyFont="1" applyBorder="1" applyAlignment="1">
      <alignment vertical="center"/>
    </xf>
    <xf numFmtId="0" fontId="122" fillId="0" borderId="123" xfId="0" applyFont="1" applyBorder="1" applyAlignment="1">
      <alignment vertical="center"/>
    </xf>
    <xf numFmtId="0" fontId="124" fillId="0" borderId="126" xfId="0" applyFont="1" applyBorder="1" applyAlignment="1">
      <alignment vertical="center"/>
    </xf>
    <xf numFmtId="0" fontId="0" fillId="0" borderId="131" xfId="0" applyBorder="1" applyAlignment="1">
      <alignment vertical="center"/>
    </xf>
    <xf numFmtId="0" fontId="0" fillId="3" borderId="131" xfId="0" applyFill="1" applyBorder="1" applyAlignment="1">
      <alignment vertical="center"/>
    </xf>
    <xf numFmtId="0" fontId="122" fillId="0" borderId="131" xfId="0" applyFont="1" applyBorder="1" applyAlignment="1">
      <alignment vertical="center"/>
    </xf>
    <xf numFmtId="0" fontId="124" fillId="0" borderId="131" xfId="0" applyFont="1" applyBorder="1" applyAlignment="1">
      <alignment vertical="center"/>
    </xf>
    <xf numFmtId="0" fontId="128" fillId="0" borderId="131" xfId="0" applyFont="1" applyBorder="1" applyAlignment="1">
      <alignment vertical="center"/>
    </xf>
    <xf numFmtId="0" fontId="0" fillId="0" borderId="132" xfId="0" applyBorder="1" applyAlignment="1">
      <alignment vertical="center"/>
    </xf>
    <xf numFmtId="0" fontId="0" fillId="3" borderId="132" xfId="0" applyFill="1" applyBorder="1" applyAlignment="1">
      <alignment vertical="center"/>
    </xf>
    <xf numFmtId="0" fontId="122" fillId="0" borderId="132" xfId="0" applyFont="1" applyBorder="1" applyAlignment="1">
      <alignment vertical="center"/>
    </xf>
    <xf numFmtId="0" fontId="124" fillId="0" borderId="132" xfId="0" applyFont="1" applyBorder="1" applyAlignment="1">
      <alignment vertical="center"/>
    </xf>
    <xf numFmtId="0" fontId="128" fillId="0" borderId="132" xfId="0" applyFont="1" applyBorder="1" applyAlignment="1">
      <alignment vertical="center"/>
    </xf>
    <xf numFmtId="0" fontId="123" fillId="0" borderId="131" xfId="0" applyFont="1" applyBorder="1" applyAlignment="1">
      <alignment vertical="center"/>
    </xf>
    <xf numFmtId="0" fontId="123" fillId="0" borderId="127" xfId="0" applyFont="1" applyBorder="1" applyAlignment="1">
      <alignment vertical="center"/>
    </xf>
    <xf numFmtId="0" fontId="124" fillId="0" borderId="127" xfId="0" applyFont="1" applyBorder="1" applyAlignment="1">
      <alignment vertical="center"/>
    </xf>
    <xf numFmtId="0" fontId="125" fillId="23" borderId="133" xfId="0" applyFont="1" applyFill="1" applyBorder="1" applyAlignment="1">
      <alignment vertical="center"/>
    </xf>
    <xf numFmtId="0" fontId="122" fillId="23" borderId="133" xfId="0" applyFont="1" applyFill="1" applyBorder="1" applyAlignment="1">
      <alignment vertical="center"/>
    </xf>
    <xf numFmtId="0" fontId="125" fillId="23" borderId="133" xfId="0" applyFont="1" applyFill="1" applyBorder="1" applyAlignment="1">
      <alignment horizontal="left" vertical="center"/>
    </xf>
    <xf numFmtId="0" fontId="125" fillId="0" borderId="129" xfId="0" applyFont="1" applyBorder="1" applyAlignment="1">
      <alignment vertical="center"/>
    </xf>
    <xf numFmtId="0" fontId="122" fillId="0" borderId="129" xfId="0" applyFont="1" applyBorder="1" applyAlignment="1">
      <alignment vertical="center"/>
    </xf>
    <xf numFmtId="0" fontId="123" fillId="0" borderId="134" xfId="0" applyFont="1" applyBorder="1" applyAlignment="1">
      <alignment vertical="center"/>
    </xf>
    <xf numFmtId="0" fontId="124" fillId="0" borderId="129" xfId="0" applyFont="1" applyBorder="1" applyAlignment="1">
      <alignment vertical="center"/>
    </xf>
    <xf numFmtId="0" fontId="123" fillId="0" borderId="125" xfId="0" applyFont="1" applyBorder="1" applyAlignment="1">
      <alignment horizontal="right" vertical="center"/>
    </xf>
    <xf numFmtId="0" fontId="124" fillId="0" borderId="134" xfId="0" applyFont="1" applyBorder="1" applyAlignment="1">
      <alignment vertical="center"/>
    </xf>
    <xf numFmtId="171" fontId="124" fillId="0" borderId="136" xfId="0" applyNumberFormat="1" applyFont="1" applyBorder="1" applyAlignment="1">
      <alignment vertical="center"/>
    </xf>
    <xf numFmtId="171" fontId="126" fillId="0" borderId="136" xfId="3" applyNumberFormat="1" applyFont="1" applyBorder="1" applyAlignment="1">
      <alignment vertical="center"/>
    </xf>
    <xf numFmtId="0" fontId="122" fillId="0" borderId="135" xfId="0" applyFont="1" applyBorder="1" applyAlignment="1">
      <alignment vertical="center"/>
    </xf>
    <xf numFmtId="0" fontId="123" fillId="0" borderId="131" xfId="0" applyFont="1" applyBorder="1" applyAlignment="1">
      <alignment horizontal="right" vertical="center"/>
    </xf>
    <xf numFmtId="0" fontId="122" fillId="0" borderId="138" xfId="0" applyFont="1" applyBorder="1" applyAlignment="1">
      <alignment vertical="center"/>
    </xf>
    <xf numFmtId="0" fontId="123" fillId="0" borderId="139" xfId="0" applyFont="1" applyBorder="1" applyAlignment="1">
      <alignment horizontal="left" vertical="center"/>
    </xf>
    <xf numFmtId="0" fontId="123" fillId="0" borderId="124" xfId="0" applyFont="1" applyBorder="1" applyAlignment="1">
      <alignment vertical="center"/>
    </xf>
    <xf numFmtId="171" fontId="123" fillId="0" borderId="132" xfId="0" applyNumberFormat="1" applyFont="1" applyBorder="1" applyAlignment="1">
      <alignment vertical="center"/>
    </xf>
    <xf numFmtId="0" fontId="123" fillId="0" borderId="68" xfId="0" applyFont="1" applyBorder="1" applyAlignment="1">
      <alignment vertical="center"/>
    </xf>
    <xf numFmtId="0" fontId="123" fillId="0" borderId="132" xfId="0" applyFont="1" applyBorder="1" applyAlignment="1">
      <alignment vertical="center"/>
    </xf>
    <xf numFmtId="0" fontId="123" fillId="0" borderId="142" xfId="0" applyFont="1" applyBorder="1" applyAlignment="1">
      <alignment vertical="center"/>
    </xf>
    <xf numFmtId="171" fontId="124" fillId="0" borderId="132" xfId="0" applyNumberFormat="1" applyFont="1" applyBorder="1" applyAlignment="1">
      <alignment vertical="center"/>
    </xf>
    <xf numFmtId="0" fontId="124" fillId="0" borderId="124" xfId="0" applyFont="1" applyBorder="1" applyAlignment="1">
      <alignment vertical="center"/>
    </xf>
    <xf numFmtId="0" fontId="123" fillId="0" borderId="124" xfId="0" applyFont="1" applyBorder="1" applyAlignment="1">
      <alignment horizontal="left" vertical="center"/>
    </xf>
    <xf numFmtId="0" fontId="124" fillId="0" borderId="143" xfId="0" applyFont="1" applyBorder="1" applyAlignment="1">
      <alignment vertical="center"/>
    </xf>
    <xf numFmtId="0" fontId="124" fillId="0" borderId="144" xfId="0" applyFont="1" applyBorder="1" applyAlignment="1">
      <alignment vertical="center"/>
    </xf>
    <xf numFmtId="0" fontId="123" fillId="0" borderId="142" xfId="0" applyFont="1" applyBorder="1" applyAlignment="1">
      <alignment horizontal="left" vertical="center"/>
    </xf>
    <xf numFmtId="0" fontId="124" fillId="0" borderId="145" xfId="0" applyFont="1" applyBorder="1" applyAlignment="1">
      <alignment vertical="center"/>
    </xf>
    <xf numFmtId="0" fontId="123" fillId="0" borderId="145" xfId="0" applyFont="1" applyBorder="1"/>
    <xf numFmtId="0" fontId="123" fillId="0" borderId="127" xfId="0" applyFont="1" applyBorder="1" applyAlignment="1">
      <alignment horizontal="left" vertical="center"/>
    </xf>
    <xf numFmtId="14" fontId="124" fillId="0" borderId="136" xfId="0" applyNumberFormat="1" applyFont="1" applyBorder="1" applyAlignment="1">
      <alignment horizontal="left" vertical="center"/>
    </xf>
    <xf numFmtId="0" fontId="124" fillId="0" borderId="146" xfId="0" applyFont="1" applyBorder="1" applyAlignment="1">
      <alignment vertical="center"/>
    </xf>
    <xf numFmtId="0" fontId="124" fillId="0" borderId="125" xfId="0" applyFont="1" applyBorder="1" applyAlignment="1">
      <alignment vertical="center"/>
    </xf>
    <xf numFmtId="14" fontId="123" fillId="0" borderId="131" xfId="0" applyNumberFormat="1" applyFont="1" applyBorder="1" applyAlignment="1">
      <alignment vertical="center"/>
    </xf>
    <xf numFmtId="0" fontId="123" fillId="0" borderId="125" xfId="0" applyFont="1" applyBorder="1" applyAlignment="1">
      <alignment vertical="center"/>
    </xf>
    <xf numFmtId="0" fontId="123" fillId="0" borderId="146" xfId="0" applyFont="1" applyBorder="1" applyAlignment="1">
      <alignment vertical="center"/>
    </xf>
    <xf numFmtId="0" fontId="124" fillId="0" borderId="148" xfId="0" applyFont="1" applyBorder="1" applyAlignment="1">
      <alignment vertical="center"/>
    </xf>
    <xf numFmtId="0" fontId="124" fillId="0" borderId="149" xfId="0" applyFont="1" applyBorder="1" applyAlignment="1">
      <alignment vertical="center"/>
    </xf>
    <xf numFmtId="0" fontId="124" fillId="0" borderId="150" xfId="0" applyFont="1" applyBorder="1" applyAlignment="1">
      <alignment vertical="center"/>
    </xf>
    <xf numFmtId="0" fontId="123" fillId="0" borderId="150" xfId="0" applyFont="1" applyBorder="1" applyAlignment="1">
      <alignment horizontal="left" vertical="center"/>
    </xf>
    <xf numFmtId="0" fontId="123" fillId="0" borderId="127" xfId="0" applyFont="1" applyBorder="1" applyAlignment="1">
      <alignment wrapText="1"/>
    </xf>
    <xf numFmtId="0" fontId="124" fillId="0" borderId="142" xfId="0" applyFont="1" applyBorder="1" applyAlignment="1">
      <alignment vertical="center"/>
    </xf>
    <xf numFmtId="0" fontId="124" fillId="0" borderId="132" xfId="0" applyFont="1" applyBorder="1" applyAlignment="1">
      <alignment horizontal="right" vertical="center"/>
    </xf>
    <xf numFmtId="14" fontId="124" fillId="0" borderId="132" xfId="0" applyNumberFormat="1" applyFont="1" applyBorder="1" applyAlignment="1">
      <alignment horizontal="center"/>
    </xf>
    <xf numFmtId="14" fontId="124" fillId="0" borderId="131" xfId="0" applyNumberFormat="1" applyFont="1" applyBorder="1" applyAlignment="1">
      <alignment horizontal="center"/>
    </xf>
    <xf numFmtId="171" fontId="123" fillId="0" borderId="137" xfId="0" applyNumberFormat="1" applyFont="1" applyBorder="1" applyAlignment="1">
      <alignment horizontal="center" vertical="center"/>
    </xf>
    <xf numFmtId="0" fontId="122" fillId="0" borderId="151" xfId="0" applyFont="1" applyBorder="1" applyAlignment="1">
      <alignment vertical="center"/>
    </xf>
    <xf numFmtId="0" fontId="124" fillId="0" borderId="131" xfId="0" applyFont="1" applyBorder="1" applyAlignment="1">
      <alignment horizontal="center"/>
    </xf>
    <xf numFmtId="0" fontId="128" fillId="0" borderId="127" xfId="0" applyFont="1" applyBorder="1" applyAlignment="1">
      <alignment vertical="center"/>
    </xf>
    <xf numFmtId="0" fontId="0" fillId="3" borderId="68" xfId="0" applyFill="1" applyBorder="1" applyAlignment="1">
      <alignment vertical="center"/>
    </xf>
    <xf numFmtId="0" fontId="122" fillId="0" borderId="146" xfId="0" applyFont="1" applyBorder="1" applyAlignment="1">
      <alignment vertical="center"/>
    </xf>
    <xf numFmtId="0" fontId="128" fillId="0" borderId="147" xfId="0" applyFont="1" applyBorder="1" applyAlignment="1">
      <alignment vertical="center"/>
    </xf>
    <xf numFmtId="0" fontId="128" fillId="0" borderId="146" xfId="0" applyFont="1" applyBorder="1" applyAlignment="1">
      <alignment vertical="center"/>
    </xf>
    <xf numFmtId="0" fontId="0" fillId="0" borderId="146" xfId="0" applyBorder="1" applyAlignment="1">
      <alignment vertical="center"/>
    </xf>
    <xf numFmtId="0" fontId="122" fillId="0" borderId="137" xfId="0" applyFont="1" applyBorder="1" applyAlignment="1">
      <alignment vertical="center"/>
    </xf>
    <xf numFmtId="0" fontId="128" fillId="0" borderId="142" xfId="0" applyFont="1" applyBorder="1" applyAlignment="1">
      <alignment vertical="center"/>
    </xf>
    <xf numFmtId="9" fontId="75" fillId="7" borderId="90" xfId="2" applyFont="1" applyFill="1" applyBorder="1" applyAlignment="1">
      <alignment horizontal="center"/>
    </xf>
    <xf numFmtId="0" fontId="129" fillId="26" borderId="0" xfId="0" applyFont="1" applyFill="1"/>
    <xf numFmtId="0" fontId="130" fillId="26" borderId="0" xfId="4" applyFont="1" applyFill="1"/>
    <xf numFmtId="0" fontId="86" fillId="26" borderId="0" xfId="4" applyFont="1" applyFill="1"/>
    <xf numFmtId="164" fontId="43" fillId="7" borderId="90" xfId="5" applyFont="1" applyFill="1" applyBorder="1"/>
    <xf numFmtId="164" fontId="35" fillId="7" borderId="90" xfId="5" applyFont="1" applyFill="1" applyBorder="1"/>
    <xf numFmtId="164" fontId="90" fillId="7" borderId="90" xfId="5" applyFont="1" applyFill="1" applyBorder="1"/>
    <xf numFmtId="39" fontId="105" fillId="7" borderId="90" xfId="1" applyNumberFormat="1" applyFont="1" applyFill="1" applyBorder="1" applyAlignment="1">
      <alignment horizontal="center"/>
    </xf>
    <xf numFmtId="0" fontId="130" fillId="26" borderId="0" xfId="4" applyFont="1" applyFill="1" applyAlignment="1">
      <alignment horizontal="left"/>
    </xf>
    <xf numFmtId="164" fontId="30" fillId="7" borderId="81" xfId="5" applyFont="1" applyFill="1" applyBorder="1"/>
    <xf numFmtId="0" fontId="129" fillId="26" borderId="0" xfId="0" applyFont="1" applyFill="1" applyAlignment="1">
      <alignment horizontal="right" vertical="center"/>
    </xf>
    <xf numFmtId="0" fontId="130" fillId="26" borderId="0" xfId="4" applyFont="1" applyFill="1" applyAlignment="1">
      <alignment horizontal="left" vertical="center"/>
    </xf>
    <xf numFmtId="164" fontId="42" fillId="7" borderId="81" xfId="5" applyFont="1" applyFill="1" applyBorder="1"/>
    <xf numFmtId="0" fontId="13" fillId="0" borderId="0" xfId="0" applyFont="1" applyAlignment="1">
      <alignment vertical="center"/>
    </xf>
    <xf numFmtId="0" fontId="106" fillId="15" borderId="11" xfId="0" applyFont="1" applyFill="1" applyBorder="1" applyAlignment="1">
      <alignment horizontal="left" vertical="center"/>
    </xf>
    <xf numFmtId="0" fontId="43" fillId="0" borderId="11" xfId="0" applyFont="1" applyBorder="1" applyAlignment="1">
      <alignment vertical="center"/>
    </xf>
    <xf numFmtId="0" fontId="43" fillId="0" borderId="16" xfId="0" applyFont="1" applyBorder="1" applyAlignment="1">
      <alignment vertical="center"/>
    </xf>
    <xf numFmtId="0" fontId="43" fillId="7" borderId="15" xfId="0" applyFont="1" applyFill="1" applyBorder="1" applyAlignment="1">
      <alignment vertical="center"/>
    </xf>
    <xf numFmtId="170" fontId="42" fillId="3" borderId="39" xfId="0" applyNumberFormat="1" applyFont="1" applyFill="1" applyBorder="1" applyAlignment="1">
      <alignment vertical="center"/>
    </xf>
    <xf numFmtId="0" fontId="106" fillId="15" borderId="12" xfId="0" applyFont="1" applyFill="1" applyBorder="1" applyAlignment="1">
      <alignment horizontal="left" vertical="center"/>
    </xf>
    <xf numFmtId="0" fontId="43" fillId="0" borderId="12" xfId="0" applyFont="1" applyBorder="1" applyAlignment="1">
      <alignment vertical="center"/>
    </xf>
    <xf numFmtId="0" fontId="43" fillId="0" borderId="18" xfId="0" applyFont="1" applyBorder="1" applyAlignment="1">
      <alignment vertical="center"/>
    </xf>
    <xf numFmtId="0" fontId="43" fillId="7" borderId="17" xfId="0" applyFont="1" applyFill="1" applyBorder="1" applyAlignment="1">
      <alignment vertical="center"/>
    </xf>
    <xf numFmtId="170" fontId="42" fillId="3" borderId="40" xfId="0" applyNumberFormat="1" applyFont="1" applyFill="1" applyBorder="1" applyAlignment="1">
      <alignment vertical="center"/>
    </xf>
    <xf numFmtId="0" fontId="131" fillId="0" borderId="0" xfId="0" applyFont="1" applyAlignment="1">
      <alignment horizontal="left" vertical="center"/>
    </xf>
    <xf numFmtId="0" fontId="132" fillId="3" borderId="0" xfId="0" applyFont="1" applyFill="1" applyAlignment="1">
      <alignment horizontal="left" vertical="center"/>
    </xf>
    <xf numFmtId="0" fontId="43" fillId="15" borderId="11" xfId="0" applyFont="1" applyFill="1" applyBorder="1" applyAlignment="1">
      <alignment horizontal="left" vertical="center"/>
    </xf>
    <xf numFmtId="0" fontId="43" fillId="3" borderId="11" xfId="0" applyFont="1" applyFill="1" applyBorder="1" applyAlignment="1">
      <alignment vertical="center"/>
    </xf>
    <xf numFmtId="0" fontId="43" fillId="3" borderId="16" xfId="0" applyFont="1" applyFill="1" applyBorder="1" applyAlignment="1">
      <alignment vertical="center"/>
    </xf>
    <xf numFmtId="0" fontId="43" fillId="14" borderId="11" xfId="0" applyFont="1" applyFill="1" applyBorder="1" applyAlignment="1">
      <alignment horizontal="left" vertical="center"/>
    </xf>
    <xf numFmtId="0" fontId="43" fillId="14" borderId="12" xfId="0" applyFont="1" applyFill="1" applyBorder="1" applyAlignment="1">
      <alignment horizontal="left" vertical="center"/>
    </xf>
    <xf numFmtId="0" fontId="43" fillId="3" borderId="12" xfId="0" applyFont="1" applyFill="1" applyBorder="1" applyAlignment="1">
      <alignment vertical="center"/>
    </xf>
    <xf numFmtId="0" fontId="43" fillId="3" borderId="18" xfId="0" applyFont="1" applyFill="1" applyBorder="1" applyAlignment="1">
      <alignment vertical="center"/>
    </xf>
    <xf numFmtId="0" fontId="43" fillId="15" borderId="12" xfId="0" applyFont="1" applyFill="1" applyBorder="1" applyAlignment="1">
      <alignment horizontal="left" vertical="center"/>
    </xf>
    <xf numFmtId="0" fontId="43" fillId="15" borderId="46" xfId="0" applyFont="1" applyFill="1" applyBorder="1" applyAlignment="1">
      <alignment horizontal="left" vertical="center"/>
    </xf>
    <xf numFmtId="0" fontId="43" fillId="3" borderId="103" xfId="0" applyFont="1" applyFill="1" applyBorder="1" applyAlignment="1">
      <alignment vertical="center"/>
    </xf>
    <xf numFmtId="0" fontId="43" fillId="3" borderId="42" xfId="0" applyFont="1" applyFill="1" applyBorder="1" applyAlignment="1">
      <alignment vertical="center"/>
    </xf>
    <xf numFmtId="0" fontId="43" fillId="7" borderId="41" xfId="0" applyFont="1" applyFill="1" applyBorder="1" applyAlignment="1">
      <alignment vertical="center"/>
    </xf>
    <xf numFmtId="0" fontId="43" fillId="14" borderId="47" xfId="0" applyFont="1" applyFill="1" applyBorder="1" applyAlignment="1">
      <alignment horizontal="left" vertical="center"/>
    </xf>
    <xf numFmtId="0" fontId="43" fillId="3" borderId="47" xfId="0" applyFont="1" applyFill="1" applyBorder="1" applyAlignment="1">
      <alignment vertical="center"/>
    </xf>
    <xf numFmtId="0" fontId="43" fillId="3" borderId="49" xfId="0" applyFont="1" applyFill="1" applyBorder="1" applyAlignment="1">
      <alignment vertical="center"/>
    </xf>
    <xf numFmtId="0" fontId="43" fillId="7" borderId="48" xfId="0" applyFont="1" applyFill="1" applyBorder="1" applyAlignment="1">
      <alignment vertical="center"/>
    </xf>
    <xf numFmtId="169" fontId="102" fillId="3" borderId="33" xfId="0" applyNumberFormat="1" applyFont="1" applyFill="1" applyBorder="1" applyAlignment="1">
      <alignment vertical="center"/>
    </xf>
    <xf numFmtId="170" fontId="43" fillId="7" borderId="36" xfId="0" applyNumberFormat="1" applyFont="1" applyFill="1" applyBorder="1" applyAlignment="1">
      <alignment vertical="center" wrapText="1"/>
    </xf>
    <xf numFmtId="170" fontId="133" fillId="26" borderId="36" xfId="0" applyNumberFormat="1" applyFont="1" applyFill="1" applyBorder="1" applyAlignment="1">
      <alignment vertical="center" wrapText="1"/>
    </xf>
    <xf numFmtId="0" fontId="49" fillId="13" borderId="50" xfId="0" applyFont="1" applyFill="1" applyBorder="1" applyAlignment="1">
      <alignment horizontal="left" vertical="center" wrapText="1"/>
    </xf>
    <xf numFmtId="0" fontId="49" fillId="13" borderId="51" xfId="0" applyFont="1" applyFill="1" applyBorder="1" applyAlignment="1">
      <alignment horizontal="left" vertical="center"/>
    </xf>
    <xf numFmtId="0" fontId="49" fillId="13" borderId="52" xfId="0" applyFont="1" applyFill="1" applyBorder="1" applyAlignment="1">
      <alignment horizontal="left" vertical="center"/>
    </xf>
    <xf numFmtId="0" fontId="124" fillId="0" borderId="68" xfId="0" applyFont="1" applyBorder="1" applyAlignment="1">
      <alignment vertical="center"/>
    </xf>
    <xf numFmtId="0" fontId="124" fillId="0" borderId="132" xfId="0" applyFont="1" applyBorder="1" applyAlignment="1">
      <alignment vertical="center"/>
    </xf>
    <xf numFmtId="0" fontId="122" fillId="3" borderId="76" xfId="0" applyFont="1" applyFill="1" applyBorder="1" applyAlignment="1">
      <alignment horizontal="left" vertical="top" wrapText="1"/>
    </xf>
    <xf numFmtId="0" fontId="122" fillId="3" borderId="0" xfId="0" applyFont="1" applyFill="1" applyAlignment="1">
      <alignment horizontal="left" vertical="top" wrapText="1"/>
    </xf>
    <xf numFmtId="0" fontId="122" fillId="3" borderId="58" xfId="0" applyFont="1" applyFill="1" applyBorder="1" applyAlignment="1">
      <alignment horizontal="left" vertical="top" wrapText="1"/>
    </xf>
    <xf numFmtId="0" fontId="120" fillId="13" borderId="0" xfId="0" applyFont="1" applyFill="1" applyAlignment="1">
      <alignment horizontal="left" vertical="center" wrapText="1"/>
    </xf>
    <xf numFmtId="0" fontId="120" fillId="13" borderId="0" xfId="0" applyFont="1" applyFill="1" applyAlignment="1">
      <alignment horizontal="left" vertical="center"/>
    </xf>
    <xf numFmtId="0" fontId="123" fillId="0" borderId="58" xfId="0" applyFont="1" applyBorder="1" applyAlignment="1">
      <alignment horizontal="center"/>
    </xf>
    <xf numFmtId="0" fontId="123" fillId="0" borderId="115" xfId="0" applyFont="1" applyBorder="1" applyAlignment="1">
      <alignment horizontal="left" vertical="center"/>
    </xf>
    <xf numFmtId="0" fontId="123" fillId="0" borderId="140" xfId="0" applyFont="1" applyBorder="1" applyAlignment="1">
      <alignment horizontal="left" vertical="center"/>
    </xf>
    <xf numFmtId="0" fontId="123" fillId="0" borderId="141" xfId="0" applyFont="1" applyBorder="1" applyAlignment="1">
      <alignment horizontal="left" vertical="center"/>
    </xf>
    <xf numFmtId="0" fontId="123" fillId="0" borderId="117" xfId="0" applyFont="1" applyBorder="1" applyAlignment="1">
      <alignment horizontal="center" vertical="center"/>
    </xf>
    <xf numFmtId="0" fontId="123" fillId="0" borderId="24" xfId="0" applyFont="1" applyBorder="1" applyAlignment="1">
      <alignment horizontal="center" vertical="center"/>
    </xf>
    <xf numFmtId="0" fontId="123" fillId="0" borderId="118" xfId="0" applyFont="1" applyBorder="1" applyAlignment="1">
      <alignment horizontal="center" vertical="center"/>
    </xf>
    <xf numFmtId="0" fontId="123" fillId="0" borderId="119" xfId="0" applyFont="1" applyBorder="1" applyAlignment="1">
      <alignment horizontal="center" vertical="center"/>
    </xf>
    <xf numFmtId="0" fontId="123" fillId="0" borderId="0" xfId="0" applyFont="1" applyAlignment="1">
      <alignment horizontal="center" vertical="center"/>
    </xf>
    <xf numFmtId="0" fontId="123" fillId="0" borderId="120" xfId="0" applyFont="1" applyBorder="1" applyAlignment="1">
      <alignment horizontal="center" vertical="center"/>
    </xf>
    <xf numFmtId="0" fontId="123" fillId="0" borderId="121" xfId="0" applyFont="1" applyBorder="1" applyAlignment="1">
      <alignment horizontal="center" vertical="center"/>
    </xf>
    <xf numFmtId="0" fontId="123" fillId="0" borderId="11" xfId="0" applyFont="1" applyBorder="1" applyAlignment="1">
      <alignment horizontal="center" vertical="center"/>
    </xf>
    <xf numFmtId="0" fontId="123" fillId="0" borderId="122" xfId="0" applyFont="1" applyBorder="1" applyAlignment="1">
      <alignment horizontal="center" vertical="center"/>
    </xf>
    <xf numFmtId="0" fontId="124" fillId="0" borderId="146" xfId="0" applyFont="1" applyBorder="1" applyAlignment="1">
      <alignment vertical="center"/>
    </xf>
    <xf numFmtId="0" fontId="28" fillId="0" borderId="0" xfId="0" applyFont="1" applyAlignment="1">
      <alignment horizontal="right" vertical="center"/>
    </xf>
    <xf numFmtId="0" fontId="7" fillId="0" borderId="0" xfId="0" applyFont="1" applyAlignment="1">
      <alignment vertical="center"/>
    </xf>
    <xf numFmtId="0" fontId="13" fillId="15" borderId="0" xfId="0" applyFont="1" applyFill="1" applyAlignment="1">
      <alignment horizontal="center" vertical="center"/>
    </xf>
    <xf numFmtId="0" fontId="19" fillId="3" borderId="0" xfId="0" applyFont="1" applyFill="1" applyAlignment="1">
      <alignment vertical="center"/>
    </xf>
    <xf numFmtId="0" fontId="34" fillId="9" borderId="7" xfId="0" applyFont="1" applyFill="1" applyBorder="1" applyAlignment="1">
      <alignment horizontal="center" vertical="center"/>
    </xf>
    <xf numFmtId="0" fontId="35" fillId="3" borderId="8" xfId="0" applyFont="1" applyFill="1" applyBorder="1" applyAlignment="1">
      <alignment vertical="center"/>
    </xf>
    <xf numFmtId="0" fontId="34" fillId="9" borderId="6" xfId="0" applyFont="1" applyFill="1" applyBorder="1" applyAlignment="1">
      <alignment horizontal="center" vertical="center" wrapText="1"/>
    </xf>
    <xf numFmtId="0" fontId="35" fillId="3" borderId="9" xfId="0" applyFont="1" applyFill="1" applyBorder="1" applyAlignment="1">
      <alignment vertical="center"/>
    </xf>
    <xf numFmtId="0" fontId="48" fillId="13" borderId="0" xfId="0" applyFont="1" applyFill="1" applyAlignment="1">
      <alignment horizontal="left" vertical="center"/>
    </xf>
    <xf numFmtId="0" fontId="36" fillId="3" borderId="0" xfId="0" applyFont="1" applyFill="1" applyAlignment="1">
      <alignment horizontal="right" vertical="center"/>
    </xf>
    <xf numFmtId="0" fontId="42" fillId="0" borderId="0" xfId="0" applyFont="1" applyAlignment="1">
      <alignment horizontal="right" vertical="center"/>
    </xf>
    <xf numFmtId="0" fontId="34" fillId="3" borderId="0" xfId="0" applyFont="1" applyFill="1" applyAlignment="1">
      <alignment horizontal="right" vertical="center"/>
    </xf>
    <xf numFmtId="0" fontId="37" fillId="6" borderId="0" xfId="0" applyFont="1" applyFill="1" applyAlignment="1">
      <alignment horizontal="center" vertical="center"/>
    </xf>
    <xf numFmtId="0" fontId="32" fillId="0" borderId="75" xfId="0" applyFont="1" applyBorder="1" applyAlignment="1">
      <alignment horizontal="left" vertical="top" wrapText="1"/>
    </xf>
    <xf numFmtId="0" fontId="32" fillId="0" borderId="76" xfId="0" applyFont="1" applyBorder="1" applyAlignment="1">
      <alignment horizontal="left" vertical="top" wrapText="1"/>
    </xf>
    <xf numFmtId="0" fontId="32" fillId="0" borderId="77" xfId="0" applyFont="1" applyBorder="1" applyAlignment="1">
      <alignment horizontal="left" vertical="top" wrapText="1"/>
    </xf>
    <xf numFmtId="0" fontId="32" fillId="0" borderId="9" xfId="0" applyFont="1" applyBorder="1" applyAlignment="1">
      <alignment horizontal="left" vertical="top" wrapText="1"/>
    </xf>
    <xf numFmtId="0" fontId="32" fillId="0" borderId="0" xfId="0" applyFont="1" applyAlignment="1">
      <alignment horizontal="left" vertical="top" wrapText="1"/>
    </xf>
    <xf numFmtId="0" fontId="32" fillId="0" borderId="6" xfId="0" applyFont="1" applyBorder="1" applyAlignment="1">
      <alignment horizontal="left" vertical="top" wrapText="1"/>
    </xf>
    <xf numFmtId="0" fontId="32" fillId="0" borderId="78" xfId="0" applyFont="1" applyBorder="1" applyAlignment="1">
      <alignment horizontal="left" vertical="top" wrapText="1"/>
    </xf>
    <xf numFmtId="0" fontId="32" fillId="0" borderId="58" xfId="0" applyFont="1" applyBorder="1" applyAlignment="1">
      <alignment horizontal="left" vertical="top" wrapText="1"/>
    </xf>
    <xf numFmtId="0" fontId="32" fillId="0" borderId="79" xfId="0" applyFont="1" applyBorder="1" applyAlignment="1">
      <alignment horizontal="left" vertical="top" wrapText="1"/>
    </xf>
    <xf numFmtId="0" fontId="49" fillId="13" borderId="0" xfId="0" applyFont="1" applyFill="1" applyAlignment="1">
      <alignment horizontal="left" vertical="center"/>
    </xf>
    <xf numFmtId="0" fontId="24" fillId="2" borderId="0" xfId="0" applyFont="1" applyFill="1" applyAlignment="1">
      <alignment vertical="center"/>
    </xf>
    <xf numFmtId="0" fontId="50" fillId="13" borderId="0" xfId="0" applyFont="1" applyFill="1" applyAlignment="1">
      <alignment vertical="center"/>
    </xf>
    <xf numFmtId="0" fontId="64" fillId="0" borderId="0" xfId="0" applyFont="1" applyAlignment="1">
      <alignment horizontal="left" vertical="top"/>
    </xf>
    <xf numFmtId="0" fontId="65" fillId="0" borderId="0" xfId="0" applyFont="1" applyAlignment="1">
      <alignment vertical="top"/>
    </xf>
    <xf numFmtId="0" fontId="66" fillId="0" borderId="0" xfId="0" applyFont="1" applyAlignment="1">
      <alignment horizontal="left" vertical="center"/>
    </xf>
    <xf numFmtId="0" fontId="18" fillId="0" borderId="76" xfId="0" applyFont="1" applyBorder="1" applyAlignment="1" applyProtection="1">
      <alignment wrapText="1"/>
      <protection locked="0"/>
    </xf>
    <xf numFmtId="0" fontId="74" fillId="3" borderId="0" xfId="0" applyFont="1" applyFill="1" applyAlignment="1">
      <alignment horizontal="center"/>
    </xf>
    <xf numFmtId="164" fontId="74" fillId="3" borderId="96" xfId="1" applyFont="1" applyFill="1" applyBorder="1" applyAlignment="1"/>
    <xf numFmtId="164" fontId="74" fillId="3" borderId="97" xfId="1" applyFont="1" applyFill="1" applyBorder="1" applyAlignment="1"/>
    <xf numFmtId="0" fontId="7" fillId="3" borderId="0" xfId="0" applyFont="1" applyFill="1" applyAlignment="1">
      <alignment horizontal="center"/>
    </xf>
    <xf numFmtId="0" fontId="42" fillId="3" borderId="0" xfId="4" applyFont="1" applyFill="1" applyAlignment="1">
      <alignment horizontal="right"/>
    </xf>
    <xf numFmtId="0" fontId="104" fillId="3" borderId="0" xfId="0" applyFont="1" applyFill="1" applyAlignment="1">
      <alignment horizontal="left" wrapText="1"/>
    </xf>
    <xf numFmtId="0" fontId="104" fillId="3" borderId="0" xfId="0" applyFont="1" applyFill="1" applyAlignment="1">
      <alignment horizontal="left"/>
    </xf>
    <xf numFmtId="0" fontId="35" fillId="3" borderId="0" xfId="4" applyFont="1" applyFill="1" applyAlignment="1">
      <alignment horizontal="right" vertical="center"/>
    </xf>
    <xf numFmtId="0" fontId="35" fillId="3" borderId="14" xfId="4" applyFont="1" applyFill="1" applyBorder="1" applyAlignment="1">
      <alignment horizontal="right" vertical="center"/>
    </xf>
    <xf numFmtId="0" fontId="33" fillId="3" borderId="0" xfId="4" applyFont="1" applyFill="1" applyAlignment="1">
      <alignment horizontal="right" vertical="center"/>
    </xf>
    <xf numFmtId="0" fontId="83" fillId="3" borderId="0" xfId="4" applyFont="1" applyFill="1" applyAlignment="1">
      <alignment horizontal="right"/>
    </xf>
    <xf numFmtId="0" fontId="43" fillId="3" borderId="0" xfId="4" applyFont="1" applyFill="1" applyAlignment="1">
      <alignment horizontal="right"/>
    </xf>
    <xf numFmtId="0" fontId="130" fillId="26" borderId="0" xfId="4" applyFont="1" applyFill="1" applyAlignment="1">
      <alignment horizontal="left"/>
    </xf>
    <xf numFmtId="0" fontId="87" fillId="6" borderId="22" xfId="0" applyFont="1" applyFill="1" applyBorder="1" applyAlignment="1">
      <alignment horizontal="center" vertical="center"/>
    </xf>
    <xf numFmtId="0" fontId="87" fillId="6" borderId="23" xfId="0" applyFont="1" applyFill="1" applyBorder="1" applyAlignment="1">
      <alignment horizontal="center" vertical="center"/>
    </xf>
    <xf numFmtId="0" fontId="87" fillId="6" borderId="102" xfId="0" applyFont="1" applyFill="1" applyBorder="1" applyAlignment="1">
      <alignment horizontal="center" vertical="center"/>
    </xf>
    <xf numFmtId="0" fontId="111" fillId="13" borderId="0" xfId="0" applyFont="1" applyFill="1" applyAlignment="1">
      <alignment horizontal="left"/>
    </xf>
    <xf numFmtId="0" fontId="111" fillId="13" borderId="35" xfId="0" applyFont="1" applyFill="1" applyBorder="1" applyAlignment="1">
      <alignment horizontal="left"/>
    </xf>
    <xf numFmtId="0" fontId="87" fillId="6" borderId="113" xfId="0" applyFont="1" applyFill="1" applyBorder="1" applyAlignment="1">
      <alignment horizontal="center" vertical="center"/>
    </xf>
    <xf numFmtId="0" fontId="87" fillId="6" borderId="114" xfId="0" applyFont="1" applyFill="1" applyBorder="1" applyAlignment="1">
      <alignment horizontal="center" vertical="center"/>
    </xf>
    <xf numFmtId="0" fontId="87" fillId="6" borderId="109" xfId="0" applyFont="1" applyFill="1" applyBorder="1" applyAlignment="1">
      <alignment horizontal="center" vertical="center"/>
    </xf>
    <xf numFmtId="0" fontId="87" fillId="6" borderId="36" xfId="0" applyFont="1" applyFill="1" applyBorder="1" applyAlignment="1">
      <alignment horizontal="center" vertical="center"/>
    </xf>
    <xf numFmtId="0" fontId="87" fillId="6" borderId="10" xfId="0" applyFont="1" applyFill="1" applyBorder="1" applyAlignment="1">
      <alignment horizontal="center" vertical="center"/>
    </xf>
    <xf numFmtId="0" fontId="87" fillId="6" borderId="110" xfId="0" applyFont="1" applyFill="1" applyBorder="1" applyAlignment="1">
      <alignment horizontal="center" vertical="center"/>
    </xf>
    <xf numFmtId="0" fontId="50" fillId="3" borderId="0" xfId="0" applyFont="1" applyFill="1" applyAlignment="1"/>
    <xf numFmtId="167" fontId="17" fillId="3" borderId="3" xfId="0" applyNumberFormat="1" applyFont="1" applyFill="1" applyBorder="1" applyAlignment="1"/>
    <xf numFmtId="0" fontId="17" fillId="3" borderId="0" xfId="0" applyFont="1" applyFill="1" applyAlignment="1"/>
    <xf numFmtId="0" fontId="17" fillId="3" borderId="3" xfId="0" applyFont="1" applyFill="1" applyBorder="1" applyAlignment="1"/>
    <xf numFmtId="0" fontId="7" fillId="3" borderId="0" xfId="0" applyFont="1" applyFill="1" applyAlignment="1"/>
    <xf numFmtId="0" fontId="7" fillId="0" borderId="0" xfId="0" applyFont="1" applyAlignment="1"/>
    <xf numFmtId="0" fontId="43" fillId="0" borderId="76" xfId="0" applyFont="1" applyBorder="1" applyAlignment="1" applyProtection="1">
      <protection locked="0"/>
    </xf>
    <xf numFmtId="0" fontId="43" fillId="0" borderId="0" xfId="0" applyFont="1" applyAlignment="1" applyProtection="1">
      <protection locked="0"/>
    </xf>
    <xf numFmtId="0" fontId="43" fillId="0" borderId="58" xfId="0" applyFont="1" applyBorder="1" applyAlignment="1" applyProtection="1">
      <protection locked="0"/>
    </xf>
  </cellXfs>
  <cellStyles count="6">
    <cellStyle name="Lien hypertexte" xfId="3" builtinId="8"/>
    <cellStyle name="Monétaire" xfId="1" builtinId="4"/>
    <cellStyle name="Monétaire 2" xfId="5" xr:uid="{A76C054B-1C29-4DE7-B961-3D470AD5765D}"/>
    <cellStyle name="Normal" xfId="0" builtinId="0"/>
    <cellStyle name="Normal 2" xfId="4" xr:uid="{9F3B47B2-BDD9-4AA7-8331-FA217EAF661F}"/>
    <cellStyle name="Pourcentage" xfId="2" builtinId="5"/>
  </cellStyles>
  <dxfs count="1">
    <dxf>
      <font>
        <strike val="0"/>
        <color rgb="FFC00000"/>
      </font>
    </dxf>
  </dxfs>
  <tableStyles count="0" defaultTableStyle="TableStyleMedium2" defaultPivotStyle="PivotStyleLight16"/>
  <colors>
    <mruColors>
      <color rgb="FF701E2B"/>
      <color rgb="FFE04545"/>
      <color rgb="FFE13C49"/>
      <color rgb="FFE03C49"/>
      <color rgb="FFE03C48"/>
      <color rgb="FFE03C46"/>
      <color rgb="FFE03C45"/>
      <color rgb="FFFF4545"/>
      <color rgb="FFDF4545"/>
      <color rgb="FFE048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14949214928015656"/>
          <c:w val="0.8946360153256705"/>
          <c:h val="0.79963570127504557"/>
        </c:manualLayout>
      </c:layout>
      <c:barChart>
        <c:barDir val="col"/>
        <c:grouping val="clustered"/>
        <c:varyColors val="0"/>
        <c:ser>
          <c:idx val="0"/>
          <c:order val="0"/>
          <c:tx>
            <c:strRef>
              <c:f>Récapitulatif!$F$3:$F$7</c:f>
              <c:strCache>
                <c:ptCount val="5"/>
                <c:pt idx="4">
                  <c:v>Dépenses et remboursement de dettes</c:v>
                </c:pt>
              </c:strCache>
            </c:strRef>
          </c:tx>
          <c:spPr>
            <a:solidFill>
              <a:schemeClr val="accent5"/>
            </a:solidFill>
            <a:ln>
              <a:noFill/>
            </a:ln>
            <a:effectLst/>
          </c:spPr>
          <c:invertIfNegative val="0"/>
          <c:val>
            <c:numRef>
              <c:f>Récapitulatif!$E$8</c:f>
              <c:numCache>
                <c:formatCode>[$$]#,##0.00</c:formatCode>
                <c:ptCount val="1"/>
                <c:pt idx="0">
                  <c:v>0</c:v>
                </c:pt>
              </c:numCache>
            </c:numRef>
          </c:val>
          <c:extLst>
            <c:ext xmlns:c16="http://schemas.microsoft.com/office/drawing/2014/chart" uri="{C3380CC4-5D6E-409C-BE32-E72D297353CC}">
              <c16:uniqueId val="{00000000-6157-477D-A318-0B289572469F}"/>
            </c:ext>
          </c:extLst>
        </c:ser>
        <c:ser>
          <c:idx val="1"/>
          <c:order val="1"/>
          <c:tx>
            <c:strRef>
              <c:f>Récapitulatif!$G$3:$G$7</c:f>
              <c:strCache>
                <c:ptCount val="5"/>
                <c:pt idx="4">
                  <c:v>Dépenses et remboursement de dettes</c:v>
                </c:pt>
              </c:strCache>
            </c:strRef>
          </c:tx>
          <c:spPr>
            <a:solidFill>
              <a:schemeClr val="accent2"/>
            </a:solidFill>
            <a:ln>
              <a:noFill/>
            </a:ln>
            <a:effectLst/>
          </c:spPr>
          <c:invertIfNegative val="0"/>
          <c:val>
            <c:numRef>
              <c:f>Récapitulatif!$F$8</c:f>
              <c:numCache>
                <c:formatCode>[$$]#,##0.00</c:formatCode>
                <c:ptCount val="1"/>
                <c:pt idx="0">
                  <c:v>0</c:v>
                </c:pt>
              </c:numCache>
            </c:numRef>
          </c:val>
          <c:extLst>
            <c:ext xmlns:c16="http://schemas.microsoft.com/office/drawing/2014/chart" uri="{C3380CC4-5D6E-409C-BE32-E72D297353CC}">
              <c16:uniqueId val="{00000001-6157-477D-A318-0B289572469F}"/>
            </c:ext>
          </c:extLst>
        </c:ser>
        <c:dLbls>
          <c:showLegendKey val="0"/>
          <c:showVal val="0"/>
          <c:showCatName val="0"/>
          <c:showSerName val="0"/>
          <c:showPercent val="0"/>
          <c:showBubbleSize val="0"/>
        </c:dLbls>
        <c:gapWidth val="219"/>
        <c:overlap val="-27"/>
        <c:axId val="1822270944"/>
        <c:axId val="1919301600"/>
      </c:barChart>
      <c:catAx>
        <c:axId val="1822270944"/>
        <c:scaling>
          <c:orientation val="minMax"/>
        </c:scaling>
        <c:delete val="1"/>
        <c:axPos val="b"/>
        <c:numFmt formatCode="General" sourceLinked="1"/>
        <c:majorTickMark val="none"/>
        <c:minorTickMark val="none"/>
        <c:tickLblPos val="nextTo"/>
        <c:crossAx val="1919301600"/>
        <c:crosses val="autoZero"/>
        <c:auto val="1"/>
        <c:lblAlgn val="ctr"/>
        <c:lblOffset val="100"/>
        <c:noMultiLvlLbl val="0"/>
      </c:catAx>
      <c:valAx>
        <c:axId val="1919301600"/>
        <c:scaling>
          <c:orientation val="minMax"/>
        </c:scaling>
        <c:delete val="1"/>
        <c:axPos val="l"/>
        <c:numFmt formatCode="[$$]#,##0.00" sourceLinked="1"/>
        <c:majorTickMark val="none"/>
        <c:minorTickMark val="none"/>
        <c:tickLblPos val="nextTo"/>
        <c:crossAx val="1822270944"/>
        <c:crosses val="autoZero"/>
        <c:crossBetween val="between"/>
      </c:valAx>
      <c:spPr>
        <a:noFill/>
        <a:ln w="25400">
          <a:noFill/>
        </a:ln>
        <a:effectLst/>
      </c:spPr>
    </c:plotArea>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accent1"/>
                </a:solidFill>
                <a:latin typeface="+mn-lt"/>
                <a:ea typeface="+mn-ea"/>
                <a:cs typeface="+mn-cs"/>
              </a:defRPr>
            </a:pPr>
            <a:r>
              <a:rPr lang="fr-CA">
                <a:solidFill>
                  <a:schemeClr val="accent1"/>
                </a:solidFill>
              </a:rPr>
              <a:t>Répartition des dépenses fixes, variables et occasionnelles</a:t>
            </a:r>
          </a:p>
        </c:rich>
      </c:tx>
      <c:layout>
        <c:manualLayout>
          <c:xMode val="edge"/>
          <c:yMode val="edge"/>
          <c:x val="0.13403151698365834"/>
          <c:y val="4.7687172150691461E-3"/>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accent1"/>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714822553524217"/>
          <c:y val="0.29876215840666975"/>
          <c:w val="0.74924515621199972"/>
          <c:h val="0.6355295661571716"/>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671-41DD-8358-BACAD0F70BC5}"/>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671-41DD-8358-BACAD0F70BC5}"/>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671-41DD-8358-BACAD0F70BC5}"/>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4-220F-436B-B536-8C8751BAA212}"/>
              </c:ext>
            </c:extLst>
          </c:dPt>
          <c:dPt>
            <c:idx val="4"/>
            <c:bubble3D val="0"/>
            <c:spPr>
              <a:solidFill>
                <a:schemeClr val="accent6">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B671-41DD-8358-BACAD0F70BC5}"/>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B671-41DD-8358-BACAD0F70BC5}"/>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B671-41DD-8358-BACAD0F70BC5}"/>
              </c:ext>
            </c:extLst>
          </c:dPt>
          <c:dPt>
            <c:idx val="7"/>
            <c:bubble3D val="0"/>
            <c:spPr>
              <a:solidFill>
                <a:schemeClr val="accent2">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F-B671-41DD-8358-BACAD0F70BC5}"/>
              </c:ext>
            </c:extLst>
          </c:dPt>
          <c:dPt>
            <c:idx val="8"/>
            <c:bubble3D val="0"/>
            <c:spPr>
              <a:solidFill>
                <a:schemeClr val="accent3">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5-220F-436B-B536-8C8751BAA212}"/>
              </c:ext>
            </c:extLst>
          </c:dPt>
          <c:dPt>
            <c:idx val="9"/>
            <c:bubble3D val="0"/>
            <c:spPr>
              <a:solidFill>
                <a:schemeClr val="accent4">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6-220F-436B-B536-8C8751BAA212}"/>
              </c:ext>
            </c:extLst>
          </c:dPt>
          <c:dPt>
            <c:idx val="10"/>
            <c:bubble3D val="0"/>
            <c:spPr>
              <a:solidFill>
                <a:schemeClr val="accent5">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7-220F-436B-B536-8C8751BAA212}"/>
              </c:ext>
            </c:extLst>
          </c:dPt>
          <c:dPt>
            <c:idx val="11"/>
            <c:bubble3D val="0"/>
            <c:spPr>
              <a:solidFill>
                <a:schemeClr val="accent6">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7-B671-41DD-8358-BACAD0F70BC5}"/>
              </c:ext>
            </c:extLst>
          </c:dPt>
          <c:dPt>
            <c:idx val="12"/>
            <c:bubble3D val="0"/>
            <c:spPr>
              <a:solidFill>
                <a:schemeClr val="accent1">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8-220F-436B-B536-8C8751BAA212}"/>
              </c:ext>
            </c:extLst>
          </c:dPt>
          <c:dPt>
            <c:idx val="13"/>
            <c:bubble3D val="0"/>
            <c:spPr>
              <a:solidFill>
                <a:schemeClr val="accent2">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B-B671-41DD-8358-BACAD0F70BC5}"/>
              </c:ext>
            </c:extLst>
          </c:dPt>
          <c:dPt>
            <c:idx val="14"/>
            <c:bubble3D val="0"/>
            <c:spPr>
              <a:solidFill>
                <a:schemeClr val="accent3">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9-220F-436B-B536-8C8751BAA212}"/>
              </c:ext>
            </c:extLst>
          </c:dPt>
          <c:dPt>
            <c:idx val="15"/>
            <c:bubble3D val="0"/>
            <c:spPr>
              <a:solidFill>
                <a:schemeClr val="accent4">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A-220F-436B-B536-8C8751BAA212}"/>
              </c:ext>
            </c:extLst>
          </c:dPt>
          <c:dPt>
            <c:idx val="16"/>
            <c:bubble3D val="0"/>
            <c:spPr>
              <a:solidFill>
                <a:srgbClr val="F65C6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21-B671-41DD-8358-BACAD0F70BC5}"/>
              </c:ext>
            </c:extLst>
          </c:dPt>
          <c:dLbls>
            <c:dLbl>
              <c:idx val="0"/>
              <c:layout>
                <c:manualLayout>
                  <c:x val="-0.18371391511962698"/>
                  <c:y val="4.1069939786938396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B8615A05-6412-4838-96AC-FF80EB91FE7D}" type="CATEGORYNAME">
                      <a:rPr lang="en-US">
                        <a:solidFill>
                          <a:schemeClr val="tx1"/>
                        </a:solidFill>
                      </a:rPr>
                      <a:pPr>
                        <a:defRPr>
                          <a:solidFill>
                            <a:schemeClr val="tx1"/>
                          </a:solidFill>
                        </a:defRPr>
                      </a:pPr>
                      <a:t>[]</a:t>
                    </a:fld>
                    <a:r>
                      <a:rPr lang="en-US" baseline="0">
                        <a:solidFill>
                          <a:schemeClr val="tx1"/>
                        </a:solidFill>
                      </a:rPr>
                      <a:t>; </a:t>
                    </a:r>
                    <a:fld id="{C2514374-B23C-4F82-B5DA-9F916C16C32D}" type="VALUE">
                      <a:rPr lang="en-US" sz="1000" b="1" i="0" u="none" strike="noStrike" kern="1200" spc="0" baseline="0">
                        <a:solidFill>
                          <a:sysClr val="windowText" lastClr="000000"/>
                        </a:solidFill>
                      </a:rPr>
                      <a:pPr>
                        <a:defRPr>
                          <a:solidFill>
                            <a:schemeClr val="tx1"/>
                          </a:solidFill>
                        </a:defRPr>
                      </a:pPr>
                      <a:t>[]</a:t>
                    </a:fld>
                    <a:r>
                      <a:rPr lang="en-US" sz="800" b="1" i="0" u="none" strike="noStrike" kern="1200" spc="0" baseline="0">
                        <a:solidFill>
                          <a:sysClr val="windowText" lastClr="000000"/>
                        </a:solidFill>
                      </a:rPr>
                      <a:t> </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16088502263354576"/>
                      <c:h val="3.7267253358036129E-2"/>
                    </c:manualLayout>
                  </c15:layout>
                  <c15:dlblFieldTable/>
                  <c15:showDataLabelsRange val="0"/>
                </c:ext>
                <c:ext xmlns:c16="http://schemas.microsoft.com/office/drawing/2014/chart" uri="{C3380CC4-5D6E-409C-BE32-E72D297353CC}">
                  <c16:uniqueId val="{00000001-B671-41DD-8358-BACAD0F70BC5}"/>
                </c:ext>
              </c:extLst>
            </c:dLbl>
            <c:dLbl>
              <c:idx val="1"/>
              <c:layout>
                <c:manualLayout>
                  <c:x val="0.10545427919152085"/>
                  <c:y val="6.586274868856167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71-41DD-8358-BACAD0F70BC5}"/>
                </c:ext>
              </c:extLst>
            </c:dLbl>
            <c:dLbl>
              <c:idx val="2"/>
              <c:layout>
                <c:manualLayout>
                  <c:x val="-7.6386451776556827E-2"/>
                  <c:y val="4.2575697189697906E-2"/>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dk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1915300067730656"/>
                      <c:h val="6.3667207040296422E-2"/>
                    </c:manualLayout>
                  </c15:layout>
                </c:ext>
                <c:ext xmlns:c16="http://schemas.microsoft.com/office/drawing/2014/chart" uri="{C3380CC4-5D6E-409C-BE32-E72D297353CC}">
                  <c16:uniqueId val="{00000005-B671-41DD-8358-BACAD0F70BC5}"/>
                </c:ext>
              </c:extLst>
            </c:dLbl>
            <c:dLbl>
              <c:idx val="3"/>
              <c:layout>
                <c:manualLayout>
                  <c:x val="-3.1550987563305016E-2"/>
                  <c:y val="-1.9811104200900598E-2"/>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dk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1043313624322363"/>
                      <c:h val="5.3234136174154699E-2"/>
                    </c:manualLayout>
                  </c15:layout>
                </c:ext>
                <c:ext xmlns:c16="http://schemas.microsoft.com/office/drawing/2014/chart" uri="{C3380CC4-5D6E-409C-BE32-E72D297353CC}">
                  <c16:uniqueId val="{00000014-220F-436B-B536-8C8751BAA212}"/>
                </c:ext>
              </c:extLst>
            </c:dLbl>
            <c:dLbl>
              <c:idx val="4"/>
              <c:layout>
                <c:manualLayout>
                  <c:x val="-0.11029793643778588"/>
                  <c:y val="1.032418827263555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1709852587755657"/>
                      <c:h val="6.7181372549019611E-2"/>
                    </c:manualLayout>
                  </c15:layout>
                </c:ext>
                <c:ext xmlns:c16="http://schemas.microsoft.com/office/drawing/2014/chart" uri="{C3380CC4-5D6E-409C-BE32-E72D297353CC}">
                  <c16:uniqueId val="{00000009-B671-41DD-8358-BACAD0F70BC5}"/>
                </c:ext>
              </c:extLst>
            </c:dLbl>
            <c:dLbl>
              <c:idx val="5"/>
              <c:layout>
                <c:manualLayout>
                  <c:x val="-0.20894633064589943"/>
                  <c:y val="2.451192681797123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dk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671-41DD-8358-BACAD0F70BC5}"/>
                </c:ext>
              </c:extLst>
            </c:dLbl>
            <c:dLbl>
              <c:idx val="6"/>
              <c:layout>
                <c:manualLayout>
                  <c:x val="-0.25224178013948856"/>
                  <c:y val="-1.194032731202717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dk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671-41DD-8358-BACAD0F70BC5}"/>
                </c:ext>
              </c:extLst>
            </c:dLbl>
            <c:dLbl>
              <c:idx val="7"/>
              <c:layout>
                <c:manualLayout>
                  <c:x val="-0.2576424501238242"/>
                  <c:y val="-3.988246873552570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dk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671-41DD-8358-BACAD0F70BC5}"/>
                </c:ext>
              </c:extLst>
            </c:dLbl>
            <c:dLbl>
              <c:idx val="8"/>
              <c:layout>
                <c:manualLayout>
                  <c:x val="-0.11914410939416366"/>
                  <c:y val="-7.1897290412227879E-2"/>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dk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19975575122189765"/>
                      <c:h val="3.3154624054346146E-2"/>
                    </c:manualLayout>
                  </c15:layout>
                </c:ext>
                <c:ext xmlns:c16="http://schemas.microsoft.com/office/drawing/2014/chart" uri="{C3380CC4-5D6E-409C-BE32-E72D297353CC}">
                  <c16:uniqueId val="{00000015-220F-436B-B536-8C8751BAA212}"/>
                </c:ext>
              </c:extLst>
            </c:dLbl>
            <c:dLbl>
              <c:idx val="9"/>
              <c:layout>
                <c:manualLayout>
                  <c:x val="-0.19220718258772951"/>
                  <c:y val="-9.735062528948589E-2"/>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dk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1038726616343947"/>
                      <c:h val="4.5122549019607841E-2"/>
                    </c:manualLayout>
                  </c15:layout>
                </c:ext>
                <c:ext xmlns:c16="http://schemas.microsoft.com/office/drawing/2014/chart" uri="{C3380CC4-5D6E-409C-BE32-E72D297353CC}">
                  <c16:uniqueId val="{00000016-220F-436B-B536-8C8751BAA212}"/>
                </c:ext>
              </c:extLst>
            </c:dLbl>
            <c:dLbl>
              <c:idx val="10"/>
              <c:layout>
                <c:manualLayout>
                  <c:x val="-0.16176369061472762"/>
                  <c:y val="-0.13122529720549639"/>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dk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20F-436B-B536-8C8751BAA212}"/>
                </c:ext>
              </c:extLst>
            </c:dLbl>
            <c:dLbl>
              <c:idx val="11"/>
              <c:layout>
                <c:manualLayout>
                  <c:x val="-3.7834697970956885E-2"/>
                  <c:y val="-0.16877624671916011"/>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dk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18594105079276246"/>
                      <c:h val="4.5409526015130465E-2"/>
                    </c:manualLayout>
                  </c15:layout>
                </c:ext>
                <c:ext xmlns:c16="http://schemas.microsoft.com/office/drawing/2014/chart" uri="{C3380CC4-5D6E-409C-BE32-E72D297353CC}">
                  <c16:uniqueId val="{00000017-B671-41DD-8358-BACAD0F70BC5}"/>
                </c:ext>
              </c:extLst>
            </c:dLbl>
            <c:dLbl>
              <c:idx val="12"/>
              <c:layout>
                <c:manualLayout>
                  <c:x val="2.132142773086609E-2"/>
                  <c:y val="-0.223237053473651"/>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ysClr val="windowText" lastClr="000000"/>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4001844941252154"/>
                      <c:h val="4.8552570634553031E-2"/>
                    </c:manualLayout>
                  </c15:layout>
                </c:ext>
                <c:ext xmlns:c16="http://schemas.microsoft.com/office/drawing/2014/chart" uri="{C3380CC4-5D6E-409C-BE32-E72D297353CC}">
                  <c16:uniqueId val="{00000018-220F-436B-B536-8C8751BAA212}"/>
                </c:ext>
              </c:extLst>
            </c:dLbl>
            <c:dLbl>
              <c:idx val="13"/>
              <c:layout>
                <c:manualLayout>
                  <c:x val="6.6629314560522124E-2"/>
                  <c:y val="-0.13794908908445269"/>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dk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671-41DD-8358-BACAD0F70BC5}"/>
                </c:ext>
              </c:extLst>
            </c:dLbl>
            <c:dLbl>
              <c:idx val="14"/>
              <c:layout>
                <c:manualLayout>
                  <c:x val="0.16082997513055802"/>
                  <c:y val="-9.706885903967889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dk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20F-436B-B536-8C8751BAA212}"/>
                </c:ext>
              </c:extLst>
            </c:dLbl>
            <c:dLbl>
              <c:idx val="15"/>
              <c:layout>
                <c:manualLayout>
                  <c:x val="0.44580828301477254"/>
                  <c:y val="-0.18049405589007259"/>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dk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40142652792778188"/>
                      <c:h val="5.1160838351088464E-2"/>
                    </c:manualLayout>
                  </c15:layout>
                </c:ext>
                <c:ext xmlns:c16="http://schemas.microsoft.com/office/drawing/2014/chart" uri="{C3380CC4-5D6E-409C-BE32-E72D297353CC}">
                  <c16:uniqueId val="{0000001A-220F-436B-B536-8C8751BAA212}"/>
                </c:ext>
              </c:extLst>
            </c:dLbl>
            <c:dLbl>
              <c:idx val="16"/>
              <c:layout>
                <c:manualLayout>
                  <c:x val="0.26672790320007739"/>
                  <c:y val="-4.729938853402558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671-41DD-8358-BACAD0F70BC5}"/>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(Récapitulatif!$B$18:$B$21,Récapitulatif!$B$23:$B$30,Récapitulatif!$B$33:$B$37)</c:f>
              <c:strCache>
                <c:ptCount val="17"/>
                <c:pt idx="0">
                  <c:v>Habitation</c:v>
                </c:pt>
                <c:pt idx="1">
                  <c:v>Transport</c:v>
                </c:pt>
                <c:pt idx="2">
                  <c:v>Frais et assurances</c:v>
                </c:pt>
                <c:pt idx="3">
                  <c:v>Personnes à charge</c:v>
                </c:pt>
                <c:pt idx="4">
                  <c:v>Alimentation</c:v>
                </c:pt>
                <c:pt idx="5">
                  <c:v>Vêtements</c:v>
                </c:pt>
                <c:pt idx="6">
                  <c:v>Loisirs</c:v>
                </c:pt>
                <c:pt idx="7">
                  <c:v>Études</c:v>
                </c:pt>
                <c:pt idx="8">
                  <c:v>Soins et produits d'hygiène personnelle</c:v>
                </c:pt>
                <c:pt idx="9">
                  <c:v>Soins médicaux</c:v>
                </c:pt>
                <c:pt idx="10">
                  <c:v>Animaux</c:v>
                </c:pt>
                <c:pt idx="11">
                  <c:v>Dons et cadeaux</c:v>
                </c:pt>
                <c:pt idx="12">
                  <c:v>Cartes de crédit (Visa, Mastercard, magasins)</c:v>
                </c:pt>
                <c:pt idx="13">
                  <c:v>Prêts</c:v>
                </c:pt>
                <c:pt idx="14">
                  <c:v>Gouvernements</c:v>
                </c:pt>
                <c:pt idx="15">
                  <c:v>Comptes (Bell, Hydro-Québec, Vidéotron, gaz)</c:v>
                </c:pt>
                <c:pt idx="16">
                  <c:v>Autres dettes</c:v>
                </c:pt>
              </c:strCache>
            </c:strRef>
          </c:cat>
          <c:val>
            <c:numRef>
              <c:f>(Récapitulatif!$C$18:$C$21,Récapitulatif!$C$23:$C$30,Récapitulatif!$C$33:$C$37)</c:f>
              <c:numCache>
                <c:formatCode>_ * #,##0.00_)\ "$"_ ;_ * \(#,##0.00\)\ "$"_ ;_ * "-"??_)\ "$"_ ;_ @_ </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1CF7-499B-B066-312301278756}"/>
            </c:ext>
          </c:extLst>
        </c:ser>
        <c:dLbls>
          <c:dLblPos val="outEnd"/>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https://option-consommateurs.org/nous-joindre/"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option-consommateurs.org/nous-joindre/"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259080</xdr:colOff>
      <xdr:row>0</xdr:row>
      <xdr:rowOff>53340</xdr:rowOff>
    </xdr:from>
    <xdr:to>
      <xdr:col>15</xdr:col>
      <xdr:colOff>624840</xdr:colOff>
      <xdr:row>2</xdr:row>
      <xdr:rowOff>133350</xdr:rowOff>
    </xdr:to>
    <xdr:sp macro="" textlink="">
      <xdr:nvSpPr>
        <xdr:cNvPr id="2" name="Rectangle : coins arrondis 2">
          <a:extLst>
            <a:ext uri="{FF2B5EF4-FFF2-40B4-BE49-F238E27FC236}">
              <a16:creationId xmlns:a16="http://schemas.microsoft.com/office/drawing/2014/main" id="{60DB39C1-CEF2-411A-A7B1-B109850F9F4B}"/>
            </a:ext>
          </a:extLst>
        </xdr:cNvPr>
        <xdr:cNvSpPr/>
      </xdr:nvSpPr>
      <xdr:spPr>
        <a:xfrm>
          <a:off x="259080" y="53340"/>
          <a:ext cx="12138660" cy="1162050"/>
        </a:xfrm>
        <a:prstGeom prst="roundRect">
          <a:avLst/>
        </a:prstGeom>
        <a:solidFill>
          <a:srgbClr val="E04545"/>
        </a:solidFill>
        <a:ln>
          <a:solidFill>
            <a:srgbClr val="701E2B"/>
          </a:solidFill>
        </a:ln>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marL="0" indent="0" algn="l"/>
          <a:r>
            <a:rPr lang="en-US" sz="4800">
              <a:solidFill>
                <a:schemeClr val="lt1"/>
              </a:solidFill>
              <a:latin typeface="Raleway" pitchFamily="2" charset="0"/>
            </a:rPr>
            <a:t>Instructions</a:t>
          </a:r>
        </a:p>
      </xdr:txBody>
    </xdr:sp>
    <xdr:clientData/>
  </xdr:twoCellAnchor>
  <xdr:twoCellAnchor>
    <xdr:from>
      <xdr:col>0</xdr:col>
      <xdr:colOff>259080</xdr:colOff>
      <xdr:row>3</xdr:row>
      <xdr:rowOff>68580</xdr:rowOff>
    </xdr:from>
    <xdr:to>
      <xdr:col>8</xdr:col>
      <xdr:colOff>281940</xdr:colOff>
      <xdr:row>44</xdr:row>
      <xdr:rowOff>76200</xdr:rowOff>
    </xdr:to>
    <xdr:sp macro="" textlink="">
      <xdr:nvSpPr>
        <xdr:cNvPr id="4" name="Rectangle : coins arrondis 3">
          <a:extLst>
            <a:ext uri="{FF2B5EF4-FFF2-40B4-BE49-F238E27FC236}">
              <a16:creationId xmlns:a16="http://schemas.microsoft.com/office/drawing/2014/main" id="{32968441-E009-7F3C-0047-CCD28F245983}"/>
            </a:ext>
          </a:extLst>
        </xdr:cNvPr>
        <xdr:cNvSpPr/>
      </xdr:nvSpPr>
      <xdr:spPr>
        <a:xfrm>
          <a:off x="259080" y="1318260"/>
          <a:ext cx="6301740" cy="6713220"/>
        </a:xfrm>
        <a:prstGeom prst="roundRect">
          <a:avLst/>
        </a:prstGeom>
        <a:solidFill>
          <a:schemeClr val="accent5"/>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fr-CA" sz="2400">
              <a:solidFill>
                <a:schemeClr val="tx2"/>
              </a:solidFill>
              <a:effectLst/>
              <a:latin typeface="Raleway" pitchFamily="2" charset="0"/>
              <a:ea typeface="+mn-ea"/>
              <a:cs typeface="+mn-cs"/>
            </a:rPr>
            <a:t>Quelques informations pour vous aider à compléter votre grille budgétaire.</a:t>
          </a:r>
          <a:endParaRPr lang="fr-CA" sz="2400">
            <a:solidFill>
              <a:schemeClr val="tx2"/>
            </a:solidFill>
            <a:effectLst/>
            <a:latin typeface="Raleway" pitchFamily="2" charset="0"/>
          </a:endParaRPr>
        </a:p>
        <a:p>
          <a:endParaRPr lang="fr-CA" sz="1100" baseline="0">
            <a:solidFill>
              <a:schemeClr val="tx2"/>
            </a:solidFill>
            <a:effectLst/>
            <a:latin typeface="Raleway" pitchFamily="2" charset="0"/>
            <a:ea typeface="+mn-ea"/>
            <a:cs typeface="+mn-cs"/>
          </a:endParaRPr>
        </a:p>
        <a:p>
          <a:r>
            <a:rPr lang="fr-CA" sz="1100" baseline="0">
              <a:solidFill>
                <a:schemeClr val="tx2"/>
              </a:solidFill>
              <a:effectLst/>
              <a:latin typeface="Raleway" pitchFamily="2" charset="0"/>
              <a:ea typeface="+mn-ea"/>
              <a:cs typeface="+mn-cs"/>
            </a:rPr>
            <a:t>Commencez par remplir les onglets dans l'ordre suivant:</a:t>
          </a:r>
        </a:p>
        <a:p>
          <a:endParaRPr lang="fr-CA">
            <a:solidFill>
              <a:schemeClr val="tx2"/>
            </a:solidFill>
            <a:effectLst/>
            <a:latin typeface="Raleway" pitchFamily="2" charset="0"/>
          </a:endParaRPr>
        </a:p>
        <a:p>
          <a:r>
            <a:rPr lang="fr-CA" sz="1100" baseline="0">
              <a:solidFill>
                <a:schemeClr val="tx2"/>
              </a:solidFill>
              <a:effectLst/>
              <a:latin typeface="Raleway" pitchFamily="2" charset="0"/>
              <a:ea typeface="+mn-ea"/>
              <a:cs typeface="+mn-cs"/>
            </a:rPr>
            <a:t>	</a:t>
          </a:r>
          <a:r>
            <a:rPr lang="fr-CA" sz="1100" b="1" baseline="0">
              <a:solidFill>
                <a:schemeClr val="accent2"/>
              </a:solidFill>
              <a:effectLst/>
              <a:latin typeface="Raleway" pitchFamily="2" charset="0"/>
              <a:ea typeface="+mn-ea"/>
              <a:cs typeface="+mn-cs"/>
            </a:rPr>
            <a:t>1  Bilan financier</a:t>
          </a:r>
          <a:endParaRPr lang="fr-CA">
            <a:solidFill>
              <a:schemeClr val="accent2"/>
            </a:solidFill>
            <a:effectLst/>
            <a:latin typeface="Raleway" pitchFamily="2" charset="0"/>
          </a:endParaRPr>
        </a:p>
        <a:p>
          <a:r>
            <a:rPr lang="fr-CA" sz="1100" b="1" baseline="0">
              <a:solidFill>
                <a:schemeClr val="accent2"/>
              </a:solidFill>
              <a:effectLst/>
              <a:latin typeface="Raleway" pitchFamily="2" charset="0"/>
              <a:ea typeface="+mn-ea"/>
              <a:cs typeface="+mn-cs"/>
            </a:rPr>
            <a:t>	2  Budget mensuel </a:t>
          </a:r>
          <a:endParaRPr lang="fr-CA">
            <a:solidFill>
              <a:schemeClr val="accent2"/>
            </a:solidFill>
            <a:effectLst/>
            <a:latin typeface="Raleway" pitchFamily="2" charset="0"/>
          </a:endParaRPr>
        </a:p>
        <a:p>
          <a:r>
            <a:rPr lang="fr-CA" sz="1100" b="1" baseline="0">
              <a:solidFill>
                <a:schemeClr val="accent2"/>
              </a:solidFill>
              <a:effectLst/>
              <a:latin typeface="Raleway" pitchFamily="2" charset="0"/>
              <a:ea typeface="+mn-ea"/>
              <a:cs typeface="+mn-cs"/>
            </a:rPr>
            <a:t>		</a:t>
          </a:r>
          <a:endParaRPr lang="fr-CA" sz="1100" baseline="0">
            <a:solidFill>
              <a:schemeClr val="tx2"/>
            </a:solidFill>
            <a:effectLst/>
            <a:latin typeface="Raleway" pitchFamily="2" charset="0"/>
            <a:ea typeface="+mn-ea"/>
            <a:cs typeface="+mn-cs"/>
          </a:endParaRPr>
        </a:p>
        <a:p>
          <a:r>
            <a:rPr lang="fr-CA" sz="1100" baseline="0">
              <a:solidFill>
                <a:schemeClr val="tx2"/>
              </a:solidFill>
              <a:effectLst/>
              <a:latin typeface="Raleway" pitchFamily="2" charset="0"/>
              <a:ea typeface="+mn-ea"/>
              <a:cs typeface="+mn-cs"/>
            </a:rPr>
            <a:t>Vous pouvez ensuite consulter l'onglet "Récapitulatif", il se complétera seul à partir des onglets "Bilan financier" et "Budget mensuel".</a:t>
          </a:r>
        </a:p>
        <a:p>
          <a:pPr marL="0" marR="0" lvl="0" indent="0" defTabSz="914400" eaLnBrk="1" fontAlgn="auto" latinLnBrk="0" hangingPunct="1">
            <a:lnSpc>
              <a:spcPct val="100000"/>
            </a:lnSpc>
            <a:spcBef>
              <a:spcPts val="0"/>
            </a:spcBef>
            <a:spcAft>
              <a:spcPts val="0"/>
            </a:spcAft>
            <a:buClrTx/>
            <a:buSzTx/>
            <a:buFontTx/>
            <a:buNone/>
            <a:tabLst/>
            <a:defRPr/>
          </a:pPr>
          <a:r>
            <a:rPr lang="fr-CA" sz="1100" b="1" baseline="0">
              <a:solidFill>
                <a:srgbClr val="FF0000"/>
              </a:solidFill>
              <a:effectLst/>
              <a:latin typeface="+mn-lt"/>
              <a:ea typeface="+mn-ea"/>
              <a:cs typeface="+mn-cs"/>
            </a:rPr>
            <a:t>	</a:t>
          </a:r>
          <a:r>
            <a:rPr lang="fr-CA" sz="1100" b="1" baseline="0">
              <a:solidFill>
                <a:schemeClr val="accent2"/>
              </a:solidFill>
              <a:effectLst/>
              <a:latin typeface="Raleway" pitchFamily="2" charset="0"/>
              <a:ea typeface="+mn-ea"/>
              <a:cs typeface="+mn-cs"/>
            </a:rPr>
            <a:t>3  Récapitulatif</a:t>
          </a:r>
          <a:endParaRPr lang="fr-CA">
            <a:solidFill>
              <a:schemeClr val="accent2"/>
            </a:solidFill>
            <a:effectLst/>
            <a:latin typeface="Raleway" pitchFamily="2" charset="0"/>
          </a:endParaRPr>
        </a:p>
        <a:p>
          <a:endParaRPr lang="fr-CA">
            <a:solidFill>
              <a:schemeClr val="tx2"/>
            </a:solidFill>
            <a:effectLst/>
            <a:latin typeface="Raleway" pitchFamily="2" charset="0"/>
          </a:endParaRPr>
        </a:p>
        <a:p>
          <a:endParaRPr lang="fr-CA" sz="1100" b="1" u="sng" baseline="0">
            <a:solidFill>
              <a:schemeClr val="tx2"/>
            </a:solidFill>
            <a:effectLst/>
            <a:latin typeface="Raleway" pitchFamily="2" charset="0"/>
            <a:ea typeface="+mn-ea"/>
            <a:cs typeface="+mn-cs"/>
          </a:endParaRPr>
        </a:p>
        <a:p>
          <a:r>
            <a:rPr lang="fr-CA" sz="1200" b="1" u="sng" baseline="0">
              <a:solidFill>
                <a:schemeClr val="tx2"/>
              </a:solidFill>
              <a:effectLst/>
              <a:latin typeface="Raleway" pitchFamily="2" charset="0"/>
              <a:ea typeface="+mn-ea"/>
              <a:cs typeface="+mn-cs"/>
            </a:rPr>
            <a:t>Trucs</a:t>
          </a:r>
          <a:endParaRPr lang="fr-CA" sz="1200">
            <a:solidFill>
              <a:schemeClr val="tx2"/>
            </a:solidFill>
            <a:effectLst/>
            <a:latin typeface="Raleway" pitchFamily="2" charset="0"/>
          </a:endParaRPr>
        </a:p>
        <a:p>
          <a:endParaRPr lang="fr-CA" sz="1100" baseline="0">
            <a:solidFill>
              <a:schemeClr val="tx2"/>
            </a:solidFill>
            <a:effectLst/>
            <a:latin typeface="Raleway"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CA" sz="1100" b="0" i="0" u="none" strike="noStrike" kern="0" cap="none" spc="0" normalizeH="0" baseline="0" noProof="0">
              <a:ln>
                <a:noFill/>
              </a:ln>
              <a:solidFill>
                <a:srgbClr val="701E2B"/>
              </a:solidFill>
              <a:effectLst/>
              <a:uLnTx/>
              <a:uFillTx/>
              <a:latin typeface="Raleway" pitchFamily="2" charset="0"/>
              <a:ea typeface="+mn-ea"/>
              <a:cs typeface="+mn-cs"/>
            </a:rPr>
            <a:t>Pour calculer un revenu reçu 4 fois par année sur une base mensuelle, tel que le crédit de TPS, vous pouvez indiquer le montant reçu entre parenthèses et le diviser par 12. Par exemple, si vous recevez 40$ tous les 3 mois en remboursement de crédit de TPS, vous pouvez inscrire: =(40*4)/12</a:t>
          </a:r>
        </a:p>
        <a:p>
          <a:endParaRPr lang="fr-CA" sz="1100" baseline="0">
            <a:solidFill>
              <a:schemeClr val="tx2"/>
            </a:solidFill>
            <a:effectLst/>
            <a:latin typeface="Raleway" pitchFamily="2" charset="0"/>
            <a:ea typeface="+mn-ea"/>
            <a:cs typeface="+mn-cs"/>
          </a:endParaRPr>
        </a:p>
        <a:p>
          <a:r>
            <a:rPr lang="fr-CA" sz="1100" baseline="0">
              <a:solidFill>
                <a:schemeClr val="tx2"/>
              </a:solidFill>
              <a:effectLst/>
              <a:latin typeface="Raleway" pitchFamily="2" charset="0"/>
              <a:ea typeface="+mn-ea"/>
              <a:cs typeface="+mn-cs"/>
            </a:rPr>
            <a:t>Pour calculer vos dépenses hebdomadaires, vous pouvez multiplier par "4,3" parce qu'il y a 2 mois dans l'année qui comptent 5 semaines.  Par exemple, si vous dépensez 100$ par semaine pour faire votre épicerie, vous pouvez inscrire la formule suivante dans la case appropriée: =100*4,3 et le total qui apparaîtra sera 430$ par mois.</a:t>
          </a:r>
        </a:p>
        <a:p>
          <a:endParaRPr lang="fr-CA" sz="1100" baseline="0">
            <a:solidFill>
              <a:schemeClr val="tx2"/>
            </a:solidFill>
            <a:effectLst/>
            <a:latin typeface="Raleway" pitchFamily="2" charset="0"/>
            <a:ea typeface="+mn-ea"/>
            <a:cs typeface="+mn-cs"/>
          </a:endParaRPr>
        </a:p>
        <a:p>
          <a:r>
            <a:rPr lang="fr-CA" sz="1100" baseline="0">
              <a:solidFill>
                <a:schemeClr val="tx2"/>
              </a:solidFill>
              <a:effectLst/>
              <a:latin typeface="Raleway" pitchFamily="2" charset="0"/>
              <a:ea typeface="+mn-ea"/>
              <a:cs typeface="+mn-cs"/>
            </a:rPr>
            <a:t>Il y a 3 types de dépenses: fixes, variables et occasionnelles. Les dépenses fixes sont celles pour lesquelles vous avez un engagement comme, par exemple, votre facture de téléphone. Les dépenses variables sont les dépenses qui dépendent de vos choix, par exemple de votre épicerie. Les dépenses occasionnelles sont des dépenses récurrentes, mais qui ne se paient pas nécessairement tous les mois. Il faut néanmoins les prévoir dans votre budget. Par exemple, un cadeau d'anniversaire se paie une fois par année. S'il est prévu dans votre budget, vous aurez cumulé la somme nécessaire pour y faire face. Les dépenses occasionnelles sont, pour la plupart, en jaune, dans l'onglet "Budget mensuel".</a:t>
          </a:r>
          <a:endParaRPr lang="fr-CA">
            <a:solidFill>
              <a:schemeClr val="tx2"/>
            </a:solidFill>
            <a:effectLst/>
            <a:latin typeface="Raleway" pitchFamily="2" charset="0"/>
          </a:endParaRPr>
        </a:p>
        <a:p>
          <a:endParaRPr lang="fr-CA" sz="1100" baseline="0">
            <a:solidFill>
              <a:schemeClr val="tx2"/>
            </a:solidFill>
            <a:effectLst/>
            <a:latin typeface="Raleway" pitchFamily="2" charset="0"/>
            <a:ea typeface="+mn-ea"/>
            <a:cs typeface="+mn-cs"/>
          </a:endParaRPr>
        </a:p>
        <a:p>
          <a:endParaRPr lang="fr-CA">
            <a:solidFill>
              <a:schemeClr val="tx2"/>
            </a:solidFill>
            <a:effectLst/>
            <a:latin typeface="Raleway" pitchFamily="2" charset="0"/>
          </a:endParaRPr>
        </a:p>
        <a:p>
          <a:endParaRPr lang="fr-CA" sz="1100" baseline="0">
            <a:solidFill>
              <a:schemeClr val="tx2"/>
            </a:solidFill>
            <a:effectLst/>
            <a:latin typeface="Raleway" pitchFamily="2" charset="0"/>
            <a:ea typeface="+mn-ea"/>
            <a:cs typeface="+mn-cs"/>
          </a:endParaRPr>
        </a:p>
        <a:p>
          <a:pPr algn="l"/>
          <a:endParaRPr lang="fr-CA" sz="1100">
            <a:solidFill>
              <a:schemeClr val="tx2"/>
            </a:solidFill>
            <a:latin typeface="Raleway" pitchFamily="2" charset="0"/>
          </a:endParaRPr>
        </a:p>
      </xdr:txBody>
    </xdr:sp>
    <xdr:clientData/>
  </xdr:twoCellAnchor>
  <xdr:twoCellAnchor editAs="oneCell">
    <xdr:from>
      <xdr:col>13</xdr:col>
      <xdr:colOff>472440</xdr:colOff>
      <xdr:row>0</xdr:row>
      <xdr:rowOff>83820</xdr:rowOff>
    </xdr:from>
    <xdr:to>
      <xdr:col>15</xdr:col>
      <xdr:colOff>327236</xdr:colOff>
      <xdr:row>2</xdr:row>
      <xdr:rowOff>148990</xdr:rowOff>
    </xdr:to>
    <xdr:pic>
      <xdr:nvPicPr>
        <xdr:cNvPr id="5" name="Image 4">
          <a:extLst>
            <a:ext uri="{FF2B5EF4-FFF2-40B4-BE49-F238E27FC236}">
              <a16:creationId xmlns:a16="http://schemas.microsoft.com/office/drawing/2014/main" id="{C2F4AC84-05D1-4170-81FF-122971BC02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75620" y="83820"/>
          <a:ext cx="1424516" cy="1147210"/>
        </a:xfrm>
        <a:prstGeom prst="rect">
          <a:avLst/>
        </a:prstGeom>
      </xdr:spPr>
    </xdr:pic>
    <xdr:clientData/>
  </xdr:twoCellAnchor>
  <xdr:twoCellAnchor>
    <xdr:from>
      <xdr:col>8</xdr:col>
      <xdr:colOff>426720</xdr:colOff>
      <xdr:row>3</xdr:row>
      <xdr:rowOff>76200</xdr:rowOff>
    </xdr:from>
    <xdr:to>
      <xdr:col>15</xdr:col>
      <xdr:colOff>571500</xdr:colOff>
      <xdr:row>44</xdr:row>
      <xdr:rowOff>60960</xdr:rowOff>
    </xdr:to>
    <xdr:sp macro="" textlink="">
      <xdr:nvSpPr>
        <xdr:cNvPr id="6" name="Rectangle : coins arrondis 5">
          <a:extLst>
            <a:ext uri="{FF2B5EF4-FFF2-40B4-BE49-F238E27FC236}">
              <a16:creationId xmlns:a16="http://schemas.microsoft.com/office/drawing/2014/main" id="{6957A51D-59A9-3C7D-FE19-422BE8E51D6B}"/>
            </a:ext>
          </a:extLst>
        </xdr:cNvPr>
        <xdr:cNvSpPr/>
      </xdr:nvSpPr>
      <xdr:spPr>
        <a:xfrm>
          <a:off x="6705600" y="1325880"/>
          <a:ext cx="5638800" cy="6019800"/>
        </a:xfrm>
        <a:prstGeom prst="roundRect">
          <a:avLst/>
        </a:prstGeom>
        <a:solidFill>
          <a:schemeClr val="accent4"/>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2400">
              <a:solidFill>
                <a:schemeClr val="accent1"/>
              </a:solidFill>
              <a:latin typeface="Raleway" pitchFamily="2" charset="0"/>
            </a:rPr>
            <a:t>Vous êtes en couple?</a:t>
          </a:r>
        </a:p>
        <a:p>
          <a:pPr algn="l"/>
          <a:endParaRPr lang="fr-CA" sz="1200">
            <a:solidFill>
              <a:schemeClr val="accent1"/>
            </a:solidFill>
            <a:latin typeface="Raleway" pitchFamily="2" charset="0"/>
          </a:endParaRPr>
        </a:p>
        <a:p>
          <a:pPr algn="l"/>
          <a:r>
            <a:rPr lang="fr-CA" sz="1200">
              <a:solidFill>
                <a:schemeClr val="accent1"/>
              </a:solidFill>
              <a:latin typeface="Raleway" pitchFamily="2" charset="0"/>
            </a:rPr>
            <a:t>Choisissez</a:t>
          </a:r>
          <a:r>
            <a:rPr lang="fr-CA" sz="1200" baseline="0">
              <a:solidFill>
                <a:schemeClr val="accent1"/>
              </a:solidFill>
              <a:latin typeface="Raleway" pitchFamily="2" charset="0"/>
            </a:rPr>
            <a:t> chacun votre colonne... Conjoint A ou Conjoint B. </a:t>
          </a:r>
        </a:p>
        <a:p>
          <a:pPr algn="l"/>
          <a:endParaRPr lang="fr-CA" sz="1200" baseline="0">
            <a:solidFill>
              <a:schemeClr val="accent1"/>
            </a:solidFill>
            <a:latin typeface="Raleway" pitchFamily="2" charset="0"/>
          </a:endParaRPr>
        </a:p>
        <a:p>
          <a:pPr algn="l"/>
          <a:r>
            <a:rPr lang="fr-CA" sz="1200" baseline="0">
              <a:solidFill>
                <a:schemeClr val="accent1"/>
              </a:solidFill>
              <a:latin typeface="Raleway" pitchFamily="2" charset="0"/>
            </a:rPr>
            <a:t>Si certaines dépenses sont partagées, vous pouvez inscrire le montant total de la dépense et le multiplier par la part qui est de votre responsabilité. Par exemple, si vous partagez le paiement mensuel de l'hypothèque de la maison (2200$) moitié-moitié, vous pouvez inscrire la formule suivante =2200*50%.</a:t>
          </a:r>
        </a:p>
        <a:p>
          <a:pPr algn="l"/>
          <a:endParaRPr lang="fr-CA" sz="1200" baseline="0">
            <a:solidFill>
              <a:schemeClr val="accent1"/>
            </a:solidFill>
            <a:latin typeface="Raleway" pitchFamily="2" charset="0"/>
          </a:endParaRPr>
        </a:p>
        <a:p>
          <a:pPr algn="l"/>
          <a:r>
            <a:rPr lang="fr-CA" sz="1200" baseline="0">
              <a:solidFill>
                <a:schemeClr val="accent1"/>
              </a:solidFill>
              <a:latin typeface="Raleway" pitchFamily="2" charset="0"/>
            </a:rPr>
            <a:t>Si vous désirez partager vos dépenses au prorata de vos revenus, vous pouvez utiliser l'onglet "Calculer le prorata" pour déterminer la part à assumer par chacun des conjoints.</a:t>
          </a:r>
        </a:p>
        <a:p>
          <a:pPr algn="l"/>
          <a:endParaRPr lang="fr-CA" sz="1200" baseline="0">
            <a:solidFill>
              <a:schemeClr val="accent1"/>
            </a:solidFill>
            <a:latin typeface="Raleway" pitchFamily="2" charset="0"/>
          </a:endParaRPr>
        </a:p>
        <a:p>
          <a:pPr algn="l"/>
          <a:r>
            <a:rPr lang="fr-CA" sz="1200" baseline="0">
              <a:solidFill>
                <a:schemeClr val="accent1"/>
              </a:solidFill>
              <a:latin typeface="Raleway" pitchFamily="2" charset="0"/>
            </a:rPr>
            <a:t>En plus du récapitulatif, vous pouvez également consulter l'onglet "Couples - vos situations" afin de vous assurer que vos situations respectives vous conviennent. </a:t>
          </a:r>
        </a:p>
        <a:p>
          <a:pPr algn="l"/>
          <a:endParaRPr lang="fr-CA" sz="1200" baseline="0">
            <a:solidFill>
              <a:schemeClr val="accent1"/>
            </a:solidFill>
            <a:latin typeface="Raleway" pitchFamily="2" charset="0"/>
          </a:endParaRPr>
        </a:p>
        <a:p>
          <a:pPr algn="l"/>
          <a:endParaRPr lang="fr-CA" sz="1200" baseline="0">
            <a:solidFill>
              <a:schemeClr val="accent1"/>
            </a:solidFill>
            <a:latin typeface="Raleway" pitchFamily="2" charset="0"/>
          </a:endParaRPr>
        </a:p>
        <a:p>
          <a:pPr algn="l"/>
          <a:r>
            <a:rPr lang="fr-CA" sz="2400" baseline="0">
              <a:solidFill>
                <a:schemeClr val="accent1"/>
              </a:solidFill>
              <a:latin typeface="Raleway" pitchFamily="2" charset="0"/>
            </a:rPr>
            <a:t>Vous aimeriez acheter une maison ou un condo?</a:t>
          </a:r>
        </a:p>
        <a:p>
          <a:pPr algn="l"/>
          <a:endParaRPr lang="fr-CA" sz="1200" baseline="0">
            <a:solidFill>
              <a:schemeClr val="accent1"/>
            </a:solidFill>
            <a:latin typeface="Raleway" pitchFamily="2" charset="0"/>
          </a:endParaRPr>
        </a:p>
        <a:p>
          <a:pPr algn="l"/>
          <a:r>
            <a:rPr lang="fr-CA" sz="1200" baseline="0">
              <a:solidFill>
                <a:schemeClr val="accent1"/>
              </a:solidFill>
              <a:latin typeface="Raleway" pitchFamily="2" charset="0"/>
            </a:rPr>
            <a:t>Afin de vous aider à vous préparer à l'achat d'une maison ou d'un condo, nous avons élaboré l'onglet "Projet maison ou condo". Vous pouvez ainsi vous assurer que les paiements requis sont accessibles pour votre budget et préparer votre épargne pour la mise de fonds nécessaire.</a:t>
          </a:r>
          <a:endParaRPr lang="fr-CA" sz="1200">
            <a:solidFill>
              <a:schemeClr val="accent1"/>
            </a:solidFill>
            <a:latin typeface="Raleway" pitchFamily="2" charset="0"/>
          </a:endParaRPr>
        </a:p>
        <a:p>
          <a:pPr algn="l"/>
          <a:endParaRPr lang="fr-CA" sz="1100">
            <a:solidFill>
              <a:schemeClr val="accent1"/>
            </a:solidFill>
            <a:latin typeface="Raleway" pitchFamily="2" charset="0"/>
          </a:endParaRPr>
        </a:p>
      </xdr:txBody>
    </xdr:sp>
    <xdr:clientData/>
  </xdr:twoCellAnchor>
  <xdr:twoCellAnchor>
    <xdr:from>
      <xdr:col>0</xdr:col>
      <xdr:colOff>396240</xdr:colOff>
      <xdr:row>45</xdr:row>
      <xdr:rowOff>22860</xdr:rowOff>
    </xdr:from>
    <xdr:to>
      <xdr:col>15</xdr:col>
      <xdr:colOff>647700</xdr:colOff>
      <xdr:row>53</xdr:row>
      <xdr:rowOff>99060</xdr:rowOff>
    </xdr:to>
    <xdr:sp macro="" textlink="">
      <xdr:nvSpPr>
        <xdr:cNvPr id="8" name="Rectangle : coins arrondis 7">
          <a:hlinkClick xmlns:r="http://schemas.openxmlformats.org/officeDocument/2006/relationships" r:id="rId2"/>
          <a:extLst>
            <a:ext uri="{FF2B5EF4-FFF2-40B4-BE49-F238E27FC236}">
              <a16:creationId xmlns:a16="http://schemas.microsoft.com/office/drawing/2014/main" id="{1088F4DC-B566-999B-5872-92D8F9946466}"/>
            </a:ext>
          </a:extLst>
        </xdr:cNvPr>
        <xdr:cNvSpPr/>
      </xdr:nvSpPr>
      <xdr:spPr>
        <a:xfrm>
          <a:off x="396240" y="7475220"/>
          <a:ext cx="12024360" cy="1417320"/>
        </a:xfrm>
        <a:prstGeom prst="roundRect">
          <a:avLst/>
        </a:prstGeom>
        <a:solidFill>
          <a:schemeClr val="tx2"/>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fr-CA" sz="1200" baseline="0">
              <a:solidFill>
                <a:schemeClr val="bg1"/>
              </a:solidFill>
              <a:effectLst/>
              <a:latin typeface="Raleway" pitchFamily="2" charset="0"/>
              <a:ea typeface="+mn-ea"/>
              <a:cs typeface="+mn-cs"/>
            </a:rPr>
            <a:t>Vous avez des questions? Vous aimeriez avoir de l'aide? N'hésitez surtout pas à communiquer avec Option consommateurs, un conseiller budgétaire pourra répondre à vos questions et, si vous le désirez, pourra vous offrir une consultation budgétaire gratuitement sur rendez-vous . </a:t>
          </a:r>
          <a:endParaRPr lang="fr-CA" sz="1200">
            <a:solidFill>
              <a:schemeClr val="bg1"/>
            </a:solidFill>
            <a:effectLst/>
            <a:latin typeface="Raleway" pitchFamily="2" charset="0"/>
          </a:endParaRPr>
        </a:p>
        <a:p>
          <a:r>
            <a:rPr lang="fr-CA" sz="1200" b="1" baseline="0">
              <a:solidFill>
                <a:schemeClr val="bg1"/>
              </a:solidFill>
              <a:effectLst/>
              <a:latin typeface="Raleway" pitchFamily="2" charset="0"/>
              <a:ea typeface="+mn-ea"/>
              <a:cs typeface="+mn-cs"/>
            </a:rPr>
            <a:t>                              </a:t>
          </a:r>
        </a:p>
        <a:p>
          <a:r>
            <a:rPr lang="fr-CA" sz="1200" b="1" baseline="0">
              <a:solidFill>
                <a:schemeClr val="bg1"/>
              </a:solidFill>
              <a:effectLst/>
              <a:latin typeface="Raleway" pitchFamily="2" charset="0"/>
              <a:ea typeface="+mn-ea"/>
              <a:cs typeface="+mn-cs"/>
            </a:rPr>
            <a:t>				 Pour nous contacter:	</a:t>
          </a:r>
          <a:r>
            <a:rPr lang="fr-CA" sz="1400" b="1" baseline="0">
              <a:solidFill>
                <a:schemeClr val="bg1"/>
              </a:solidFill>
              <a:effectLst/>
              <a:latin typeface="Raleway" pitchFamily="2" charset="0"/>
              <a:ea typeface="+mn-ea"/>
              <a:cs typeface="+mn-cs"/>
            </a:rPr>
            <a:t>Option consommateurs</a:t>
          </a:r>
          <a:endParaRPr lang="fr-CA" sz="1400">
            <a:solidFill>
              <a:schemeClr val="bg1"/>
            </a:solidFill>
            <a:effectLst/>
            <a:latin typeface="Raleway" pitchFamily="2" charset="0"/>
          </a:endParaRPr>
        </a:p>
        <a:p>
          <a:r>
            <a:rPr lang="fr-CA" sz="1200" baseline="0">
              <a:solidFill>
                <a:schemeClr val="bg1"/>
              </a:solidFill>
              <a:effectLst/>
              <a:latin typeface="Raleway" pitchFamily="2" charset="0"/>
              <a:ea typeface="+mn-ea"/>
              <a:cs typeface="+mn-cs"/>
            </a:rPr>
            <a:t>						514 598-7288</a:t>
          </a:r>
          <a:endParaRPr lang="fr-CA" sz="1200">
            <a:solidFill>
              <a:schemeClr val="bg1"/>
            </a:solidFill>
            <a:effectLst/>
            <a:latin typeface="Raleway" pitchFamily="2" charset="0"/>
          </a:endParaRPr>
        </a:p>
        <a:p>
          <a:r>
            <a:rPr lang="fr-CA" sz="1200" baseline="0">
              <a:solidFill>
                <a:schemeClr val="bg1"/>
              </a:solidFill>
              <a:effectLst/>
              <a:latin typeface="Raleway" pitchFamily="2" charset="0"/>
              <a:ea typeface="+mn-ea"/>
              <a:cs typeface="+mn-cs"/>
            </a:rPr>
            <a:t>						info@option-consommateurs.org </a:t>
          </a:r>
          <a:endParaRPr lang="fr-CA" sz="1200">
            <a:solidFill>
              <a:schemeClr val="bg1"/>
            </a:solidFill>
            <a:effectLst/>
            <a:latin typeface="Raleway" pitchFamily="2" charset="0"/>
          </a:endParaRPr>
        </a:p>
        <a:p>
          <a:pPr algn="l"/>
          <a:endParaRPr lang="fr-CA" sz="1200">
            <a:solidFill>
              <a:schemeClr val="bg1"/>
            </a:solidFill>
            <a:latin typeface="Raleway"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1158240</xdr:colOff>
          <xdr:row>16</xdr:row>
          <xdr:rowOff>129540</xdr:rowOff>
        </xdr:from>
        <xdr:to>
          <xdr:col>3</xdr:col>
          <xdr:colOff>1905</xdr:colOff>
          <xdr:row>18</xdr:row>
          <xdr:rowOff>83820</xdr:rowOff>
        </xdr:to>
        <xdr:sp macro="" textlink="">
          <xdr:nvSpPr>
            <xdr:cNvPr id="14339" name="Check Box 3" descr="première rencontre" hidden="1">
              <a:extLst>
                <a:ext uri="{63B3BB69-23CF-44E3-9099-C40C66FF867C}">
                  <a14:compatExt spid="_x0000_s14339"/>
                </a:ext>
                <a:ext uri="{FF2B5EF4-FFF2-40B4-BE49-F238E27FC236}">
                  <a16:creationId xmlns:a16="http://schemas.microsoft.com/office/drawing/2014/main" id="{8091AACB-C135-43F4-9870-4C276CEA08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1158240</xdr:colOff>
          <xdr:row>17</xdr:row>
          <xdr:rowOff>129540</xdr:rowOff>
        </xdr:from>
        <xdr:to>
          <xdr:col>3</xdr:col>
          <xdr:colOff>0</xdr:colOff>
          <xdr:row>19</xdr:row>
          <xdr:rowOff>83820</xdr:rowOff>
        </xdr:to>
        <xdr:sp macro="" textlink="">
          <xdr:nvSpPr>
            <xdr:cNvPr id="14340" name="Check Box 4" descr="rencontre de suivi" hidden="1">
              <a:extLst>
                <a:ext uri="{63B3BB69-23CF-44E3-9099-C40C66FF867C}">
                  <a14:compatExt spid="_x0000_s14340"/>
                </a:ext>
                <a:ext uri="{FF2B5EF4-FFF2-40B4-BE49-F238E27FC236}">
                  <a16:creationId xmlns:a16="http://schemas.microsoft.com/office/drawing/2014/main" id="{9FD88E77-EA19-4117-91EF-BDD1F88EFCD4}"/>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3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15240</xdr:colOff>
      <xdr:row>16</xdr:row>
      <xdr:rowOff>22860</xdr:rowOff>
    </xdr:from>
    <xdr:to>
      <xdr:col>10</xdr:col>
      <xdr:colOff>1623060</xdr:colOff>
      <xdr:row>18</xdr:row>
      <xdr:rowOff>205740</xdr:rowOff>
    </xdr:to>
    <xdr:sp macro="" textlink="">
      <xdr:nvSpPr>
        <xdr:cNvPr id="5" name="ZoneTexte 4">
          <a:extLst>
            <a:ext uri="{FF2B5EF4-FFF2-40B4-BE49-F238E27FC236}">
              <a16:creationId xmlns:a16="http://schemas.microsoft.com/office/drawing/2014/main" id="{05719AA0-CE86-43DA-AFE3-EFD49B9E3CA4}"/>
            </a:ext>
          </a:extLst>
        </xdr:cNvPr>
        <xdr:cNvSpPr txBox="1"/>
      </xdr:nvSpPr>
      <xdr:spPr>
        <a:xfrm>
          <a:off x="6080760" y="4274820"/>
          <a:ext cx="7421880" cy="52578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A" sz="1000">
            <a:latin typeface="Microsoft JhengHei UI" panose="020B0604030504040204" pitchFamily="34" charset="-120"/>
            <a:ea typeface="Microsoft JhengHei UI" panose="020B0604030504040204" pitchFamily="34" charset="-120"/>
          </a:endParaRPr>
        </a:p>
      </xdr:txBody>
    </xdr:sp>
    <xdr:clientData/>
  </xdr:twoCellAnchor>
  <xdr:twoCellAnchor>
    <xdr:from>
      <xdr:col>1</xdr:col>
      <xdr:colOff>0</xdr:colOff>
      <xdr:row>0</xdr:row>
      <xdr:rowOff>0</xdr:rowOff>
    </xdr:from>
    <xdr:to>
      <xdr:col>10</xdr:col>
      <xdr:colOff>1607820</xdr:colOff>
      <xdr:row>1</xdr:row>
      <xdr:rowOff>231140</xdr:rowOff>
    </xdr:to>
    <xdr:sp macro="" textlink="">
      <xdr:nvSpPr>
        <xdr:cNvPr id="6" name="Rectangle : coins arrondis 5">
          <a:extLst>
            <a:ext uri="{FF2B5EF4-FFF2-40B4-BE49-F238E27FC236}">
              <a16:creationId xmlns:a16="http://schemas.microsoft.com/office/drawing/2014/main" id="{1DA61AF4-7943-4A27-B05B-9C32A2882525}"/>
            </a:ext>
          </a:extLst>
        </xdr:cNvPr>
        <xdr:cNvSpPr/>
      </xdr:nvSpPr>
      <xdr:spPr>
        <a:xfrm>
          <a:off x="457200" y="0"/>
          <a:ext cx="13030200" cy="1168400"/>
        </a:xfrm>
        <a:prstGeom prst="roundRect">
          <a:avLst/>
        </a:prstGeom>
        <a:solidFill>
          <a:schemeClr val="accent1"/>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algn="l"/>
          <a:r>
            <a:rPr lang="fr-CA" sz="4800">
              <a:latin typeface="Raleway" pitchFamily="2" charset="0"/>
            </a:rPr>
            <a:t>Informations</a:t>
          </a:r>
          <a:r>
            <a:rPr lang="fr-CA" sz="4800" baseline="0">
              <a:latin typeface="Raleway" pitchFamily="2" charset="0"/>
            </a:rPr>
            <a:t> générales</a:t>
          </a:r>
          <a:endParaRPr lang="fr-CA" sz="4800">
            <a:latin typeface="Raleway" pitchFamily="2" charset="0"/>
          </a:endParaRPr>
        </a:p>
      </xdr:txBody>
    </xdr:sp>
    <xdr:clientData/>
  </xdr:twoCellAnchor>
  <xdr:twoCellAnchor editAs="oneCell">
    <xdr:from>
      <xdr:col>10</xdr:col>
      <xdr:colOff>350520</xdr:colOff>
      <xdr:row>0</xdr:row>
      <xdr:rowOff>0</xdr:rowOff>
    </xdr:from>
    <xdr:to>
      <xdr:col>10</xdr:col>
      <xdr:colOff>1562100</xdr:colOff>
      <xdr:row>1</xdr:row>
      <xdr:rowOff>243840</xdr:rowOff>
    </xdr:to>
    <xdr:pic>
      <xdr:nvPicPr>
        <xdr:cNvPr id="7" name="Image 6">
          <a:extLst>
            <a:ext uri="{FF2B5EF4-FFF2-40B4-BE49-F238E27FC236}">
              <a16:creationId xmlns:a16="http://schemas.microsoft.com/office/drawing/2014/main" id="{29921DAF-1677-4F91-9781-8C5BB6B4FA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30100" y="0"/>
          <a:ext cx="1211580" cy="8305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28575</xdr:rowOff>
    </xdr:from>
    <xdr:to>
      <xdr:col>10</xdr:col>
      <xdr:colOff>2857500</xdr:colOff>
      <xdr:row>0</xdr:row>
      <xdr:rowOff>1190625</xdr:rowOff>
    </xdr:to>
    <xdr:sp macro="" textlink="">
      <xdr:nvSpPr>
        <xdr:cNvPr id="4" name="Rectangle : coins arrondis 3">
          <a:extLst>
            <a:ext uri="{FF2B5EF4-FFF2-40B4-BE49-F238E27FC236}">
              <a16:creationId xmlns:a16="http://schemas.microsoft.com/office/drawing/2014/main" id="{A047FB71-2037-D91C-35C7-64DED2F03243}"/>
            </a:ext>
          </a:extLst>
        </xdr:cNvPr>
        <xdr:cNvSpPr/>
      </xdr:nvSpPr>
      <xdr:spPr>
        <a:xfrm>
          <a:off x="19050" y="28575"/>
          <a:ext cx="15426690" cy="1162050"/>
        </a:xfrm>
        <a:prstGeom prst="round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algn="l"/>
          <a:r>
            <a:rPr lang="fr-CA" sz="4800">
              <a:latin typeface="Raleway" pitchFamily="2" charset="0"/>
            </a:rPr>
            <a:t>Bilan financier</a:t>
          </a:r>
        </a:p>
      </xdr:txBody>
    </xdr:sp>
    <xdr:clientData/>
  </xdr:twoCellAnchor>
  <xdr:twoCellAnchor editAs="oneCell">
    <xdr:from>
      <xdr:col>9</xdr:col>
      <xdr:colOff>552874</xdr:colOff>
      <xdr:row>0</xdr:row>
      <xdr:rowOff>0</xdr:rowOff>
    </xdr:from>
    <xdr:to>
      <xdr:col>10</xdr:col>
      <xdr:colOff>1009650</xdr:colOff>
      <xdr:row>0</xdr:row>
      <xdr:rowOff>1147210</xdr:rowOff>
    </xdr:to>
    <xdr:pic>
      <xdr:nvPicPr>
        <xdr:cNvPr id="3" name="Image 2">
          <a:extLst>
            <a:ext uri="{FF2B5EF4-FFF2-40B4-BE49-F238E27FC236}">
              <a16:creationId xmlns:a16="http://schemas.microsoft.com/office/drawing/2014/main" id="{BCC34BD1-BA3B-41DD-9175-CE2BDD7500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73374" y="0"/>
          <a:ext cx="1424516" cy="11472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63500</xdr:colOff>
      <xdr:row>2</xdr:row>
      <xdr:rowOff>184150</xdr:rowOff>
    </xdr:to>
    <xdr:sp macro="" textlink="">
      <xdr:nvSpPr>
        <xdr:cNvPr id="3" name="Rectangle : coins arrondis 2">
          <a:extLst>
            <a:ext uri="{FF2B5EF4-FFF2-40B4-BE49-F238E27FC236}">
              <a16:creationId xmlns:a16="http://schemas.microsoft.com/office/drawing/2014/main" id="{466BA697-24F7-442E-BA54-CE000926FD0A}"/>
            </a:ext>
          </a:extLst>
        </xdr:cNvPr>
        <xdr:cNvSpPr/>
      </xdr:nvSpPr>
      <xdr:spPr>
        <a:xfrm>
          <a:off x="0" y="0"/>
          <a:ext cx="7461250" cy="1181100"/>
        </a:xfrm>
        <a:prstGeom prst="roundRect">
          <a:avLst/>
        </a:prstGeom>
        <a:solidFill>
          <a:schemeClr val="accent2"/>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fr-CA" sz="4500">
              <a:latin typeface="Raleway" pitchFamily="2" charset="0"/>
            </a:rPr>
            <a:t>Budget</a:t>
          </a:r>
          <a:r>
            <a:rPr lang="fr-CA" sz="4500" baseline="0">
              <a:latin typeface="Raleway" pitchFamily="2" charset="0"/>
            </a:rPr>
            <a:t> mensuel</a:t>
          </a:r>
          <a:endParaRPr lang="fr-CA" sz="4500">
            <a:latin typeface="Raleway" pitchFamily="2" charset="0"/>
          </a:endParaRPr>
        </a:p>
      </xdr:txBody>
    </xdr:sp>
    <xdr:clientData/>
  </xdr:twoCellAnchor>
  <xdr:twoCellAnchor editAs="oneCell">
    <xdr:from>
      <xdr:col>3</xdr:col>
      <xdr:colOff>933450</xdr:colOff>
      <xdr:row>0</xdr:row>
      <xdr:rowOff>50800</xdr:rowOff>
    </xdr:from>
    <xdr:to>
      <xdr:col>4</xdr:col>
      <xdr:colOff>1049866</xdr:colOff>
      <xdr:row>2</xdr:row>
      <xdr:rowOff>68099</xdr:rowOff>
    </xdr:to>
    <xdr:pic>
      <xdr:nvPicPr>
        <xdr:cNvPr id="2" name="Image 1">
          <a:extLst>
            <a:ext uri="{FF2B5EF4-FFF2-40B4-BE49-F238E27FC236}">
              <a16:creationId xmlns:a16="http://schemas.microsoft.com/office/drawing/2014/main" id="{0CA7DEBA-D52A-4841-8C07-8042190EC2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0" y="50800"/>
          <a:ext cx="1259416" cy="1014249"/>
        </a:xfrm>
        <a:prstGeom prst="rect">
          <a:avLst/>
        </a:prstGeom>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4</xdr:col>
      <xdr:colOff>121920</xdr:colOff>
      <xdr:row>2</xdr:row>
      <xdr:rowOff>30480</xdr:rowOff>
    </xdr:from>
    <xdr:to>
      <xdr:col>6</xdr:col>
      <xdr:colOff>792480</xdr:colOff>
      <xdr:row>6</xdr:row>
      <xdr:rowOff>22860</xdr:rowOff>
    </xdr:to>
    <xdr:graphicFrame macro="">
      <xdr:nvGraphicFramePr>
        <xdr:cNvPr id="3" name="Graphique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868680</xdr:colOff>
      <xdr:row>15</xdr:row>
      <xdr:rowOff>469900</xdr:rowOff>
    </xdr:from>
    <xdr:to>
      <xdr:col>10</xdr:col>
      <xdr:colOff>927100</xdr:colOff>
      <xdr:row>38</xdr:row>
      <xdr:rowOff>165100</xdr:rowOff>
    </xdr:to>
    <xdr:graphicFrame macro="">
      <xdr:nvGraphicFramePr>
        <xdr:cNvPr id="6" name="Graphique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990600</xdr:colOff>
      <xdr:row>56</xdr:row>
      <xdr:rowOff>86360</xdr:rowOff>
    </xdr:from>
    <xdr:to>
      <xdr:col>11</xdr:col>
      <xdr:colOff>0</xdr:colOff>
      <xdr:row>59</xdr:row>
      <xdr:rowOff>187138</xdr:rowOff>
    </xdr:to>
    <xdr:pic>
      <xdr:nvPicPr>
        <xdr:cNvPr id="4" name="Imag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956800" y="13688060"/>
          <a:ext cx="4610100" cy="710378"/>
        </a:xfrm>
        <a:prstGeom prst="rect">
          <a:avLst/>
        </a:prstGeom>
      </xdr:spPr>
    </xdr:pic>
    <xdr:clientData/>
  </xdr:twoCellAnchor>
  <xdr:twoCellAnchor>
    <xdr:from>
      <xdr:col>4</xdr:col>
      <xdr:colOff>190500</xdr:colOff>
      <xdr:row>12</xdr:row>
      <xdr:rowOff>91440</xdr:rowOff>
    </xdr:from>
    <xdr:to>
      <xdr:col>4</xdr:col>
      <xdr:colOff>906780</xdr:colOff>
      <xdr:row>12</xdr:row>
      <xdr:rowOff>312420</xdr:rowOff>
    </xdr:to>
    <xdr:sp macro="" textlink="">
      <xdr:nvSpPr>
        <xdr:cNvPr id="2" name="Flèche : droite 1">
          <a:extLst>
            <a:ext uri="{FF2B5EF4-FFF2-40B4-BE49-F238E27FC236}">
              <a16:creationId xmlns:a16="http://schemas.microsoft.com/office/drawing/2014/main" id="{00000000-0008-0000-0400-000002000000}"/>
            </a:ext>
          </a:extLst>
        </xdr:cNvPr>
        <xdr:cNvSpPr/>
      </xdr:nvSpPr>
      <xdr:spPr>
        <a:xfrm rot="10800000">
          <a:off x="6507480" y="4457700"/>
          <a:ext cx="716280" cy="220980"/>
        </a:xfrm>
        <a:prstGeom prst="right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1</xdr:col>
      <xdr:colOff>0</xdr:colOff>
      <xdr:row>0</xdr:row>
      <xdr:rowOff>22860</xdr:rowOff>
    </xdr:from>
    <xdr:to>
      <xdr:col>10</xdr:col>
      <xdr:colOff>556260</xdr:colOff>
      <xdr:row>1</xdr:row>
      <xdr:rowOff>114300</xdr:rowOff>
    </xdr:to>
    <xdr:sp macro="" textlink="">
      <xdr:nvSpPr>
        <xdr:cNvPr id="7" name="Rectangle : coins arrondis 6">
          <a:extLst>
            <a:ext uri="{FF2B5EF4-FFF2-40B4-BE49-F238E27FC236}">
              <a16:creationId xmlns:a16="http://schemas.microsoft.com/office/drawing/2014/main" id="{43D3098C-C7B2-2042-23A8-8FF8E5AD6140}"/>
            </a:ext>
          </a:extLst>
        </xdr:cNvPr>
        <xdr:cNvSpPr/>
      </xdr:nvSpPr>
      <xdr:spPr>
        <a:xfrm>
          <a:off x="388620" y="22860"/>
          <a:ext cx="14074140" cy="1181100"/>
        </a:xfrm>
        <a:prstGeom prst="roundRect">
          <a:avLst/>
        </a:prstGeom>
        <a:solidFill>
          <a:schemeClr val="accent2"/>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fr-CA" sz="4500">
              <a:latin typeface="Raleway" pitchFamily="2" charset="0"/>
            </a:rPr>
            <a:t>Récapitulatif</a:t>
          </a:r>
        </a:p>
      </xdr:txBody>
    </xdr:sp>
    <xdr:clientData/>
  </xdr:twoCellAnchor>
  <xdr:twoCellAnchor editAs="oneCell">
    <xdr:from>
      <xdr:col>8</xdr:col>
      <xdr:colOff>452461</xdr:colOff>
      <xdr:row>0</xdr:row>
      <xdr:rowOff>30480</xdr:rowOff>
    </xdr:from>
    <xdr:to>
      <xdr:col>9</xdr:col>
      <xdr:colOff>814916</xdr:colOff>
      <xdr:row>1</xdr:row>
      <xdr:rowOff>30480</xdr:rowOff>
    </xdr:to>
    <xdr:pic>
      <xdr:nvPicPr>
        <xdr:cNvPr id="5" name="Image 4">
          <a:extLst>
            <a:ext uri="{FF2B5EF4-FFF2-40B4-BE49-F238E27FC236}">
              <a16:creationId xmlns:a16="http://schemas.microsoft.com/office/drawing/2014/main" id="{C4BB0131-5732-4FD4-901D-775F00F5F6C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385381" y="30480"/>
          <a:ext cx="1353055" cy="10896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693420</xdr:colOff>
      <xdr:row>6</xdr:row>
      <xdr:rowOff>137160</xdr:rowOff>
    </xdr:from>
    <xdr:to>
      <xdr:col>11</xdr:col>
      <xdr:colOff>182880</xdr:colOff>
      <xdr:row>10</xdr:row>
      <xdr:rowOff>213360</xdr:rowOff>
    </xdr:to>
    <xdr:sp macro="" textlink="">
      <xdr:nvSpPr>
        <xdr:cNvPr id="11" name="Bulle narrative : rectangle à coins arrondis 1">
          <a:extLst>
            <a:ext uri="{FF2B5EF4-FFF2-40B4-BE49-F238E27FC236}">
              <a16:creationId xmlns:a16="http://schemas.microsoft.com/office/drawing/2014/main" id="{1037BFFE-8269-4874-8DAD-1BE65D278B07}"/>
            </a:ext>
          </a:extLst>
        </xdr:cNvPr>
        <xdr:cNvSpPr/>
      </xdr:nvSpPr>
      <xdr:spPr>
        <a:xfrm>
          <a:off x="9563100" y="1851660"/>
          <a:ext cx="2659380" cy="1112520"/>
        </a:xfrm>
        <a:prstGeom prst="wedgeRoundRectCallout">
          <a:avLst>
            <a:gd name="adj1" fmla="val -70941"/>
            <a:gd name="adj2" fmla="val 36608"/>
            <a:gd name="adj3" fmla="val 16667"/>
          </a:avLst>
        </a:prstGeom>
        <a:solidFill>
          <a:schemeClr val="accent4"/>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8</xdr:col>
      <xdr:colOff>22860</xdr:colOff>
      <xdr:row>6</xdr:row>
      <xdr:rowOff>190500</xdr:rowOff>
    </xdr:from>
    <xdr:to>
      <xdr:col>11</xdr:col>
      <xdr:colOff>15240</xdr:colOff>
      <xdr:row>10</xdr:row>
      <xdr:rowOff>182880</xdr:rowOff>
    </xdr:to>
    <xdr:sp macro="" textlink="">
      <xdr:nvSpPr>
        <xdr:cNvPr id="3" name="ZoneTexte 2">
          <a:extLst>
            <a:ext uri="{FF2B5EF4-FFF2-40B4-BE49-F238E27FC236}">
              <a16:creationId xmlns:a16="http://schemas.microsoft.com/office/drawing/2014/main" id="{444AE10D-BB45-46AB-B000-4EE778423D13}"/>
            </a:ext>
          </a:extLst>
        </xdr:cNvPr>
        <xdr:cNvSpPr txBox="1"/>
      </xdr:nvSpPr>
      <xdr:spPr>
        <a:xfrm>
          <a:off x="9685020" y="1905000"/>
          <a:ext cx="2369820" cy="1028700"/>
        </a:xfrm>
        <a:prstGeom prst="rect">
          <a:avLst/>
        </a:prstGeom>
        <a:solidFill>
          <a:schemeClr val="accent4"/>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a:solidFill>
                <a:schemeClr val="accent1"/>
              </a:solidFill>
              <a:latin typeface="Raleway" pitchFamily="2" charset="0"/>
            </a:rPr>
            <a:t>Inscrire le revenu du </a:t>
          </a:r>
          <a:r>
            <a:rPr lang="fr-CA" sz="1400" b="1">
              <a:solidFill>
                <a:schemeClr val="accent1"/>
              </a:solidFill>
              <a:latin typeface="Raleway" pitchFamily="2" charset="0"/>
            </a:rPr>
            <a:t>conjoint B </a:t>
          </a:r>
          <a:r>
            <a:rPr kumimoji="0" lang="fr-CA" sz="1400" b="0" i="0" u="none" strike="noStrike" kern="0" cap="none" spc="0" normalizeH="0" baseline="0" noProof="0">
              <a:ln>
                <a:noFill/>
              </a:ln>
              <a:solidFill>
                <a:srgbClr val="701E2B"/>
              </a:solidFill>
              <a:effectLst/>
              <a:uLnTx/>
              <a:uFillTx/>
              <a:latin typeface="Raleway" pitchFamily="2" charset="0"/>
              <a:ea typeface="+mn-ea"/>
              <a:cs typeface="+mn-cs"/>
            </a:rPr>
            <a:t>si différent de celui inscrit dans l'onglet "budget mensuel"</a:t>
          </a:r>
          <a:endParaRPr lang="fr-CA" sz="1400" b="1">
            <a:solidFill>
              <a:schemeClr val="accent1"/>
            </a:solidFill>
            <a:latin typeface="Raleway" pitchFamily="2" charset="0"/>
          </a:endParaRPr>
        </a:p>
      </xdr:txBody>
    </xdr:sp>
    <xdr:clientData/>
  </xdr:twoCellAnchor>
  <xdr:twoCellAnchor>
    <xdr:from>
      <xdr:col>0</xdr:col>
      <xdr:colOff>274320</xdr:colOff>
      <xdr:row>6</xdr:row>
      <xdr:rowOff>129540</xdr:rowOff>
    </xdr:from>
    <xdr:to>
      <xdr:col>2</xdr:col>
      <xdr:colOff>327660</xdr:colOff>
      <xdr:row>12</xdr:row>
      <xdr:rowOff>365760</xdr:rowOff>
    </xdr:to>
    <xdr:sp macro="" textlink="">
      <xdr:nvSpPr>
        <xdr:cNvPr id="10" name="Bulle narrative : rectangle à coins arrondis 3">
          <a:extLst>
            <a:ext uri="{FF2B5EF4-FFF2-40B4-BE49-F238E27FC236}">
              <a16:creationId xmlns:a16="http://schemas.microsoft.com/office/drawing/2014/main" id="{E4FCEB1C-43B9-464E-8A94-72100FDDDBE8}"/>
            </a:ext>
          </a:extLst>
        </xdr:cNvPr>
        <xdr:cNvSpPr/>
      </xdr:nvSpPr>
      <xdr:spPr>
        <a:xfrm>
          <a:off x="274320" y="1844040"/>
          <a:ext cx="1638300" cy="2019300"/>
        </a:xfrm>
        <a:prstGeom prst="wedgeRoundRectCallout">
          <a:avLst>
            <a:gd name="adj1" fmla="val 84748"/>
            <a:gd name="adj2" fmla="val 8555"/>
            <a:gd name="adj3" fmla="val 16667"/>
          </a:avLst>
        </a:prstGeom>
        <a:solidFill>
          <a:schemeClr val="accent4"/>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0</xdr:col>
      <xdr:colOff>388620</xdr:colOff>
      <xdr:row>6</xdr:row>
      <xdr:rowOff>182880</xdr:rowOff>
    </xdr:from>
    <xdr:to>
      <xdr:col>2</xdr:col>
      <xdr:colOff>175260</xdr:colOff>
      <xdr:row>12</xdr:row>
      <xdr:rowOff>213360</xdr:rowOff>
    </xdr:to>
    <xdr:sp macro="" textlink="">
      <xdr:nvSpPr>
        <xdr:cNvPr id="5" name="ZoneTexte 4">
          <a:extLst>
            <a:ext uri="{FF2B5EF4-FFF2-40B4-BE49-F238E27FC236}">
              <a16:creationId xmlns:a16="http://schemas.microsoft.com/office/drawing/2014/main" id="{A20CDD9C-E16F-47AF-ACB6-2D772EA36405}"/>
            </a:ext>
          </a:extLst>
        </xdr:cNvPr>
        <xdr:cNvSpPr txBox="1"/>
      </xdr:nvSpPr>
      <xdr:spPr>
        <a:xfrm>
          <a:off x="388620" y="1897380"/>
          <a:ext cx="1371600" cy="1813560"/>
        </a:xfrm>
        <a:prstGeom prst="rect">
          <a:avLst/>
        </a:prstGeom>
        <a:solidFill>
          <a:schemeClr val="accent4"/>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a:solidFill>
                <a:schemeClr val="accent1"/>
              </a:solidFill>
              <a:latin typeface="Raleway" pitchFamily="2" charset="0"/>
            </a:rPr>
            <a:t>Inscrire le revenu du </a:t>
          </a:r>
          <a:r>
            <a:rPr lang="fr-CA" sz="1400" b="1">
              <a:solidFill>
                <a:schemeClr val="accent1"/>
              </a:solidFill>
              <a:latin typeface="Raleway" pitchFamily="2" charset="0"/>
            </a:rPr>
            <a:t>conjoint A </a:t>
          </a:r>
          <a:r>
            <a:rPr lang="fr-CA" sz="1400" b="0">
              <a:solidFill>
                <a:schemeClr val="accent1"/>
              </a:solidFill>
              <a:latin typeface="Raleway" pitchFamily="2" charset="0"/>
            </a:rPr>
            <a:t>si différent de celui inscrit dans l'onglet "budget mensuel"</a:t>
          </a:r>
        </a:p>
      </xdr:txBody>
    </xdr:sp>
    <xdr:clientData/>
  </xdr:twoCellAnchor>
  <xdr:twoCellAnchor>
    <xdr:from>
      <xdr:col>7</xdr:col>
      <xdr:colOff>289560</xdr:colOff>
      <xdr:row>11</xdr:row>
      <xdr:rowOff>15240</xdr:rowOff>
    </xdr:from>
    <xdr:to>
      <xdr:col>13</xdr:col>
      <xdr:colOff>381000</xdr:colOff>
      <xdr:row>16</xdr:row>
      <xdr:rowOff>99060</xdr:rowOff>
    </xdr:to>
    <xdr:sp macro="" textlink="">
      <xdr:nvSpPr>
        <xdr:cNvPr id="9" name="Rectangle : coins arrondis 5">
          <a:extLst>
            <a:ext uri="{FF2B5EF4-FFF2-40B4-BE49-F238E27FC236}">
              <a16:creationId xmlns:a16="http://schemas.microsoft.com/office/drawing/2014/main" id="{986E4BAB-870F-B85F-74B1-7F0B8E638A79}"/>
            </a:ext>
          </a:extLst>
        </xdr:cNvPr>
        <xdr:cNvSpPr/>
      </xdr:nvSpPr>
      <xdr:spPr>
        <a:xfrm>
          <a:off x="9159240" y="2621280"/>
          <a:ext cx="4846320" cy="1516380"/>
        </a:xfrm>
        <a:prstGeom prst="roundRect">
          <a:avLst/>
        </a:prstGeom>
        <a:solidFill>
          <a:schemeClr val="tx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fr-CA" sz="1100">
              <a:solidFill>
                <a:schemeClr val="bg1"/>
              </a:solidFill>
              <a:latin typeface="Raleway" pitchFamily="2" charset="0"/>
            </a:rPr>
            <a:t>Partager vos dépenses familiales moitié-moitié ou au prorata de vos revenus peut avoir une incidence importante sur votre sécurité financière personnelle à court, moyen et long terme. </a:t>
          </a:r>
        </a:p>
        <a:p>
          <a:pPr algn="l"/>
          <a:endParaRPr lang="fr-CA" sz="1100">
            <a:solidFill>
              <a:schemeClr val="bg1"/>
            </a:solidFill>
            <a:latin typeface="Raleway" pitchFamily="2" charset="0"/>
          </a:endParaRPr>
        </a:p>
        <a:p>
          <a:pPr algn="l"/>
          <a:r>
            <a:rPr lang="fr-CA" sz="1100">
              <a:solidFill>
                <a:schemeClr val="bg1"/>
              </a:solidFill>
              <a:latin typeface="Raleway" pitchFamily="2" charset="0"/>
            </a:rPr>
            <a:t>Pour en savoir plus, nous vous conseillons de visionner l'atelier 6</a:t>
          </a:r>
          <a:r>
            <a:rPr lang="fr-CA" sz="1100" baseline="0">
              <a:solidFill>
                <a:schemeClr val="bg1"/>
              </a:solidFill>
              <a:latin typeface="Raleway" pitchFamily="2" charset="0"/>
            </a:rPr>
            <a:t> de "S'aimer sans s'appauvrir" qui s'intitule "Choisir son mode de partage".</a:t>
          </a:r>
        </a:p>
        <a:p>
          <a:pPr algn="l"/>
          <a:endParaRPr lang="fr-CA" sz="1100" baseline="0">
            <a:solidFill>
              <a:schemeClr val="bg1"/>
            </a:solidFill>
            <a:latin typeface="Raleway" pitchFamily="2" charset="0"/>
          </a:endParaRPr>
        </a:p>
        <a:p>
          <a:pPr algn="l"/>
          <a:r>
            <a:rPr lang="fr-CA" sz="1100" baseline="0">
              <a:solidFill>
                <a:schemeClr val="bg1"/>
              </a:solidFill>
              <a:latin typeface="Raleway" pitchFamily="2" charset="0"/>
            </a:rPr>
            <a:t>Rien ne vous empêche de faire plusieurs simulations pour déterminer le choix dans lequel vous êtes confortable!</a:t>
          </a:r>
          <a:endParaRPr lang="fr-CA" sz="1100">
            <a:solidFill>
              <a:schemeClr val="bg1"/>
            </a:solidFill>
            <a:latin typeface="Raleway" pitchFamily="2" charset="0"/>
          </a:endParaRPr>
        </a:p>
      </xdr:txBody>
    </xdr:sp>
    <xdr:clientData/>
  </xdr:twoCellAnchor>
  <xdr:twoCellAnchor>
    <xdr:from>
      <xdr:col>0</xdr:col>
      <xdr:colOff>0</xdr:colOff>
      <xdr:row>0</xdr:row>
      <xdr:rowOff>7620</xdr:rowOff>
    </xdr:from>
    <xdr:to>
      <xdr:col>13</xdr:col>
      <xdr:colOff>342900</xdr:colOff>
      <xdr:row>5</xdr:row>
      <xdr:rowOff>114300</xdr:rowOff>
    </xdr:to>
    <xdr:sp macro="" textlink="">
      <xdr:nvSpPr>
        <xdr:cNvPr id="7" name="Rectangle : coins arrondis 6">
          <a:extLst>
            <a:ext uri="{FF2B5EF4-FFF2-40B4-BE49-F238E27FC236}">
              <a16:creationId xmlns:a16="http://schemas.microsoft.com/office/drawing/2014/main" id="{91FF8C0E-4258-47F4-908A-FA755EC9C2BA}"/>
            </a:ext>
          </a:extLst>
        </xdr:cNvPr>
        <xdr:cNvSpPr/>
      </xdr:nvSpPr>
      <xdr:spPr>
        <a:xfrm>
          <a:off x="0" y="7620"/>
          <a:ext cx="13967460" cy="1623060"/>
        </a:xfrm>
        <a:prstGeom prst="roundRect">
          <a:avLst/>
        </a:prstGeom>
        <a:solidFill>
          <a:schemeClr val="accent2"/>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fr-CA" sz="4500">
              <a:latin typeface="Raleway" pitchFamily="2" charset="0"/>
            </a:rPr>
            <a:t>Calculer le prorata des revenus </a:t>
          </a:r>
        </a:p>
        <a:p>
          <a:pPr algn="l"/>
          <a:r>
            <a:rPr lang="fr-CA" sz="4500">
              <a:latin typeface="Raleway" pitchFamily="2" charset="0"/>
            </a:rPr>
            <a:t>à utiliser pour les dépenses et l'épargne en couple</a:t>
          </a:r>
        </a:p>
      </xdr:txBody>
    </xdr:sp>
    <xdr:clientData/>
  </xdr:twoCellAnchor>
  <xdr:twoCellAnchor editAs="oneCell">
    <xdr:from>
      <xdr:col>11</xdr:col>
      <xdr:colOff>563880</xdr:colOff>
      <xdr:row>0</xdr:row>
      <xdr:rowOff>15240</xdr:rowOff>
    </xdr:from>
    <xdr:to>
      <xdr:col>13</xdr:col>
      <xdr:colOff>27175</xdr:colOff>
      <xdr:row>3</xdr:row>
      <xdr:rowOff>196494</xdr:rowOff>
    </xdr:to>
    <xdr:pic>
      <xdr:nvPicPr>
        <xdr:cNvPr id="8" name="Image 7">
          <a:extLst>
            <a:ext uri="{FF2B5EF4-FFF2-40B4-BE49-F238E27FC236}">
              <a16:creationId xmlns:a16="http://schemas.microsoft.com/office/drawing/2014/main" id="{7BFAB39D-886C-4A92-B32F-87771B5668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03480" y="15240"/>
          <a:ext cx="1048255" cy="8441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57147</xdr:colOff>
      <xdr:row>3</xdr:row>
      <xdr:rowOff>443726</xdr:rowOff>
    </xdr:from>
    <xdr:to>
      <xdr:col>4</xdr:col>
      <xdr:colOff>923251</xdr:colOff>
      <xdr:row>4</xdr:row>
      <xdr:rowOff>390048</xdr:rowOff>
    </xdr:to>
    <xdr:sp macro="" textlink="">
      <xdr:nvSpPr>
        <xdr:cNvPr id="6" name="Flèche : courbe vers le bas 5">
          <a:extLst>
            <a:ext uri="{FF2B5EF4-FFF2-40B4-BE49-F238E27FC236}">
              <a16:creationId xmlns:a16="http://schemas.microsoft.com/office/drawing/2014/main" id="{487412E7-9FCC-543A-3ED8-48B62663445D}"/>
            </a:ext>
          </a:extLst>
        </xdr:cNvPr>
        <xdr:cNvSpPr/>
      </xdr:nvSpPr>
      <xdr:spPr>
        <a:xfrm rot="442238">
          <a:off x="1642107" y="2005826"/>
          <a:ext cx="2938744" cy="441622"/>
        </a:xfrm>
        <a:prstGeom prst="curvedDownArrow">
          <a:avLst>
            <a:gd name="adj1" fmla="val 42990"/>
            <a:gd name="adj2" fmla="val 71176"/>
            <a:gd name="adj3" fmla="val 5009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solidFill>
              <a:schemeClr val="tx1"/>
            </a:solidFill>
          </a:endParaRPr>
        </a:p>
      </xdr:txBody>
    </xdr:sp>
    <xdr:clientData/>
  </xdr:twoCellAnchor>
  <xdr:twoCellAnchor>
    <xdr:from>
      <xdr:col>1</xdr:col>
      <xdr:colOff>2539</xdr:colOff>
      <xdr:row>3</xdr:row>
      <xdr:rowOff>61808</xdr:rowOff>
    </xdr:from>
    <xdr:to>
      <xdr:col>2</xdr:col>
      <xdr:colOff>375073</xdr:colOff>
      <xdr:row>6</xdr:row>
      <xdr:rowOff>276013</xdr:rowOff>
    </xdr:to>
    <xdr:sp macro="" textlink="">
      <xdr:nvSpPr>
        <xdr:cNvPr id="5" name="Organigramme : Alternative 4">
          <a:extLst>
            <a:ext uri="{FF2B5EF4-FFF2-40B4-BE49-F238E27FC236}">
              <a16:creationId xmlns:a16="http://schemas.microsoft.com/office/drawing/2014/main" id="{0305A290-3F64-DF91-A691-E738C0B5E445}"/>
            </a:ext>
          </a:extLst>
        </xdr:cNvPr>
        <xdr:cNvSpPr/>
      </xdr:nvSpPr>
      <xdr:spPr>
        <a:xfrm>
          <a:off x="795019" y="1822028"/>
          <a:ext cx="1165014" cy="1143845"/>
        </a:xfrm>
        <a:prstGeom prst="flowChartAlternateProcess">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1</xdr:col>
      <xdr:colOff>115995</xdr:colOff>
      <xdr:row>3</xdr:row>
      <xdr:rowOff>180340</xdr:rowOff>
    </xdr:from>
    <xdr:to>
      <xdr:col>2</xdr:col>
      <xdr:colOff>234529</xdr:colOff>
      <xdr:row>6</xdr:row>
      <xdr:rowOff>138007</xdr:rowOff>
    </xdr:to>
    <xdr:sp macro="" textlink="">
      <xdr:nvSpPr>
        <xdr:cNvPr id="29" name="ZoneTexte 6">
          <a:extLst>
            <a:ext uri="{FF2B5EF4-FFF2-40B4-BE49-F238E27FC236}">
              <a16:creationId xmlns:a16="http://schemas.microsoft.com/office/drawing/2014/main" id="{9EB30558-B10A-0CDD-1CE1-D0A56FA5331B}"/>
            </a:ext>
          </a:extLst>
        </xdr:cNvPr>
        <xdr:cNvSpPr txBox="1"/>
      </xdr:nvSpPr>
      <xdr:spPr>
        <a:xfrm>
          <a:off x="908475" y="1940560"/>
          <a:ext cx="911014" cy="887307"/>
        </a:xfrm>
        <a:prstGeom prst="rect">
          <a:avLst/>
        </a:prstGeom>
        <a:no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CA" sz="1200" b="1">
              <a:solidFill>
                <a:schemeClr val="accent4"/>
              </a:solidFill>
              <a:latin typeface="Raleway" pitchFamily="2" charset="0"/>
            </a:rPr>
            <a:t>Inclus l'épargne pour la retraite</a:t>
          </a:r>
        </a:p>
      </xdr:txBody>
    </xdr:sp>
    <xdr:clientData/>
  </xdr:twoCellAnchor>
  <xdr:twoCellAnchor>
    <xdr:from>
      <xdr:col>0</xdr:col>
      <xdr:colOff>325967</xdr:colOff>
      <xdr:row>8</xdr:row>
      <xdr:rowOff>254848</xdr:rowOff>
    </xdr:from>
    <xdr:to>
      <xdr:col>2</xdr:col>
      <xdr:colOff>495300</xdr:colOff>
      <xdr:row>17</xdr:row>
      <xdr:rowOff>243840</xdr:rowOff>
    </xdr:to>
    <xdr:sp macro="" textlink="">
      <xdr:nvSpPr>
        <xdr:cNvPr id="25" name="Organigramme : Alternative 7">
          <a:extLst>
            <a:ext uri="{FF2B5EF4-FFF2-40B4-BE49-F238E27FC236}">
              <a16:creationId xmlns:a16="http://schemas.microsoft.com/office/drawing/2014/main" id="{15AC59F8-2BBB-4B08-E556-CA41B68EECDF}"/>
            </a:ext>
          </a:extLst>
        </xdr:cNvPr>
        <xdr:cNvSpPr/>
      </xdr:nvSpPr>
      <xdr:spPr>
        <a:xfrm>
          <a:off x="325967" y="3539068"/>
          <a:ext cx="1754293" cy="2252132"/>
        </a:xfrm>
        <a:prstGeom prst="flowChartAlternateProcess">
          <a:avLst/>
        </a:prstGeom>
        <a:solidFill>
          <a:schemeClr val="accent4"/>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0</xdr:col>
      <xdr:colOff>444501</xdr:colOff>
      <xdr:row>9</xdr:row>
      <xdr:rowOff>176106</xdr:rowOff>
    </xdr:from>
    <xdr:to>
      <xdr:col>2</xdr:col>
      <xdr:colOff>402167</xdr:colOff>
      <xdr:row>17</xdr:row>
      <xdr:rowOff>68580</xdr:rowOff>
    </xdr:to>
    <xdr:sp macro="" textlink="">
      <xdr:nvSpPr>
        <xdr:cNvPr id="31" name="ZoneTexte 8">
          <a:extLst>
            <a:ext uri="{FF2B5EF4-FFF2-40B4-BE49-F238E27FC236}">
              <a16:creationId xmlns:a16="http://schemas.microsoft.com/office/drawing/2014/main" id="{C5C22241-D52F-8308-D544-2F15E85DBB15}"/>
            </a:ext>
          </a:extLst>
        </xdr:cNvPr>
        <xdr:cNvSpPr txBox="1"/>
      </xdr:nvSpPr>
      <xdr:spPr>
        <a:xfrm>
          <a:off x="444501" y="3742266"/>
          <a:ext cx="1542626" cy="1873674"/>
        </a:xfrm>
        <a:prstGeom prst="rect">
          <a:avLst/>
        </a:prstGeom>
        <a:solidFill>
          <a:schemeClr val="accent4"/>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600" b="1">
              <a:solidFill>
                <a:schemeClr val="accent1"/>
              </a:solidFill>
              <a:latin typeface="Raleway" pitchFamily="2" charset="0"/>
            </a:rPr>
            <a:t>Réflexion</a:t>
          </a:r>
        </a:p>
        <a:p>
          <a:endParaRPr lang="fr-CA" sz="800">
            <a:solidFill>
              <a:schemeClr val="accent1"/>
            </a:solidFill>
            <a:latin typeface="Raleway" pitchFamily="2" charset="0"/>
          </a:endParaRPr>
        </a:p>
        <a:p>
          <a:r>
            <a:rPr lang="fr-CA" sz="1300" b="1" spc="20">
              <a:solidFill>
                <a:schemeClr val="accent1"/>
              </a:solidFill>
              <a:latin typeface="Raleway" pitchFamily="2" charset="0"/>
            </a:rPr>
            <a:t>Le partage actuel de vos revenus</a:t>
          </a:r>
          <a:r>
            <a:rPr lang="fr-CA" sz="1300" b="1" spc="20" baseline="0">
              <a:solidFill>
                <a:schemeClr val="accent1"/>
              </a:solidFill>
              <a:latin typeface="Raleway" pitchFamily="2" charset="0"/>
            </a:rPr>
            <a:t>, de vos dépenses et de votre épargne vous convient-il?</a:t>
          </a:r>
        </a:p>
        <a:p>
          <a:endParaRPr lang="fr-CA" sz="800" b="1" spc="20" baseline="0">
            <a:solidFill>
              <a:schemeClr val="accent1"/>
            </a:solidFill>
            <a:latin typeface="Raleway" pitchFamily="2" charset="0"/>
          </a:endParaRPr>
        </a:p>
      </xdr:txBody>
    </xdr:sp>
    <xdr:clientData/>
  </xdr:twoCellAnchor>
  <xdr:twoCellAnchor>
    <xdr:from>
      <xdr:col>6</xdr:col>
      <xdr:colOff>1059180</xdr:colOff>
      <xdr:row>1</xdr:row>
      <xdr:rowOff>335280</xdr:rowOff>
    </xdr:from>
    <xdr:to>
      <xdr:col>9</xdr:col>
      <xdr:colOff>896982</xdr:colOff>
      <xdr:row>23</xdr:row>
      <xdr:rowOff>30480</xdr:rowOff>
    </xdr:to>
    <xdr:sp macro="" textlink="">
      <xdr:nvSpPr>
        <xdr:cNvPr id="11" name="Rectangle : coins arrondis 10">
          <a:extLst>
            <a:ext uri="{FF2B5EF4-FFF2-40B4-BE49-F238E27FC236}">
              <a16:creationId xmlns:a16="http://schemas.microsoft.com/office/drawing/2014/main" id="{0EADA21F-5393-F051-C7D9-50660D0DB5C9}"/>
            </a:ext>
          </a:extLst>
        </xdr:cNvPr>
        <xdr:cNvSpPr/>
      </xdr:nvSpPr>
      <xdr:spPr>
        <a:xfrm>
          <a:off x="8214360" y="1493520"/>
          <a:ext cx="5514702" cy="5981700"/>
        </a:xfrm>
        <a:prstGeom prst="round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6</xdr:col>
      <xdr:colOff>1466305</xdr:colOff>
      <xdr:row>3</xdr:row>
      <xdr:rowOff>167640</xdr:rowOff>
    </xdr:from>
    <xdr:to>
      <xdr:col>9</xdr:col>
      <xdr:colOff>664028</xdr:colOff>
      <xdr:row>22</xdr:row>
      <xdr:rowOff>15240</xdr:rowOff>
    </xdr:to>
    <xdr:sp macro="" textlink="">
      <xdr:nvSpPr>
        <xdr:cNvPr id="12" name="ZoneTexte 11">
          <a:hlinkClick xmlns:r="http://schemas.openxmlformats.org/officeDocument/2006/relationships" r:id="rId1"/>
          <a:extLst>
            <a:ext uri="{FF2B5EF4-FFF2-40B4-BE49-F238E27FC236}">
              <a16:creationId xmlns:a16="http://schemas.microsoft.com/office/drawing/2014/main" id="{C37057D4-6600-95F5-01D3-014F432CB309}"/>
            </a:ext>
          </a:extLst>
        </xdr:cNvPr>
        <xdr:cNvSpPr txBox="1"/>
      </xdr:nvSpPr>
      <xdr:spPr>
        <a:xfrm>
          <a:off x="8621485" y="1927860"/>
          <a:ext cx="4874623" cy="5288280"/>
        </a:xfrm>
        <a:prstGeom prst="rect">
          <a:avLst/>
        </a:prstGeom>
        <a:solidFill>
          <a:schemeClr val="accent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800" b="0">
              <a:solidFill>
                <a:schemeClr val="accent2"/>
              </a:solidFill>
              <a:latin typeface="Raleway" pitchFamily="2" charset="0"/>
            </a:rPr>
            <a:t>Pourquoi</a:t>
          </a:r>
          <a:r>
            <a:rPr lang="fr-CA" sz="1800" b="0" baseline="0">
              <a:solidFill>
                <a:schemeClr val="accent2"/>
              </a:solidFill>
              <a:latin typeface="Raleway" pitchFamily="2" charset="0"/>
            </a:rPr>
            <a:t> comparer vos situations personnelles ?</a:t>
          </a:r>
          <a:endParaRPr lang="fr-CA" sz="1800" b="0">
            <a:solidFill>
              <a:schemeClr val="accent2"/>
            </a:solidFill>
            <a:latin typeface="Raleway" pitchFamily="2" charset="0"/>
          </a:endParaRPr>
        </a:p>
        <a:p>
          <a:endParaRPr lang="fr-CA" sz="1100">
            <a:solidFill>
              <a:schemeClr val="accent1"/>
            </a:solidFill>
            <a:latin typeface="Raleway" pitchFamily="2" charset="0"/>
          </a:endParaRPr>
        </a:p>
        <a:p>
          <a:r>
            <a:rPr lang="fr-CA" sz="1100">
              <a:solidFill>
                <a:schemeClr val="accent1"/>
              </a:solidFill>
              <a:latin typeface="Raleway" pitchFamily="2" charset="0"/>
            </a:rPr>
            <a:t>Pourquoi</a:t>
          </a:r>
          <a:r>
            <a:rPr lang="fr-CA" sz="1100" baseline="0">
              <a:solidFill>
                <a:schemeClr val="accent1"/>
              </a:solidFill>
              <a:latin typeface="Raleway" pitchFamily="2" charset="0"/>
            </a:rPr>
            <a:t> prendre le temps de comparer la situation financière des deux membres du couple et le temps consacré au bien-être commun (tâches domestiques, éducation des enfants, aidance des proches parents,etc.)?</a:t>
          </a:r>
        </a:p>
        <a:p>
          <a:endParaRPr lang="fr-CA" sz="1100" baseline="0">
            <a:solidFill>
              <a:schemeClr val="accent1"/>
            </a:solidFill>
            <a:latin typeface="Raleway" pitchFamily="2" charset="0"/>
          </a:endParaRPr>
        </a:p>
        <a:p>
          <a:r>
            <a:rPr lang="fr-CA" sz="1100" baseline="0">
              <a:solidFill>
                <a:schemeClr val="accent1"/>
              </a:solidFill>
              <a:latin typeface="Raleway" pitchFamily="2" charset="0"/>
            </a:rPr>
            <a:t>Il n'y a pas de bonne ou de mauvaise réponse. C'est l'occasion de vérifier si la situation actuelle vous convient. Si oui, tant mieux et on vous en félicite! Sinon, qu'aimeriez-vous modifier? Il est peut-être temps de vous parler et de réviser le partage de vos finances personnelles familiales pour vous assurer d'une satisfaction mutuelle. </a:t>
          </a:r>
        </a:p>
        <a:p>
          <a:endParaRPr lang="fr-CA" sz="1100" baseline="0">
            <a:solidFill>
              <a:schemeClr val="accent1"/>
            </a:solidFill>
            <a:latin typeface="Raleway" pitchFamily="2" charset="0"/>
          </a:endParaRPr>
        </a:p>
        <a:p>
          <a:r>
            <a:rPr lang="fr-CA" sz="1100" baseline="0">
              <a:solidFill>
                <a:schemeClr val="accent1"/>
              </a:solidFill>
              <a:latin typeface="Raleway" pitchFamily="2" charset="0"/>
            </a:rPr>
            <a:t>Il y a plusieurs façons de partager les revenus, les dépenses et l'épargne lorsque nous sommes en couple. Selon le mode choisi, il y a un impact sur la sécurité financière personnelle de chacun. Ce partage est-il équitable? En cas de décès ou de séparation, êtes-vous en situation de préserver votre sécurité financière? </a:t>
          </a:r>
        </a:p>
        <a:p>
          <a:endParaRPr lang="fr-CA" sz="1100" baseline="0">
            <a:solidFill>
              <a:schemeClr val="accent1"/>
            </a:solidFill>
            <a:latin typeface="Raleway" pitchFamily="2" charset="0"/>
          </a:endParaRPr>
        </a:p>
        <a:p>
          <a:r>
            <a:rPr lang="fr-CA" sz="1100" baseline="0">
              <a:solidFill>
                <a:schemeClr val="accent1"/>
              </a:solidFill>
              <a:latin typeface="Raleway" pitchFamily="2" charset="0"/>
            </a:rPr>
            <a:t>La personne qui dédie plus d'heures au bien être commun du couple ou de la famille est souvent la personne dont les revenus sont les moindres. Ses possibilités d'avancement dans sa carrière peuvent être plus modérées, car elle a moins de temps à y consacrer.  Est-ce que sa sécurité financière à court et long terme est prise en compte dans le partage actuel? </a:t>
          </a:r>
        </a:p>
        <a:p>
          <a:endParaRPr lang="fr-CA" sz="1100" baseline="0">
            <a:solidFill>
              <a:schemeClr val="accent1"/>
            </a:solidFill>
            <a:latin typeface="Raleway" pitchFamily="2" charset="0"/>
          </a:endParaRPr>
        </a:p>
        <a:p>
          <a:r>
            <a:rPr lang="fr-CA" sz="1100" baseline="0">
              <a:solidFill>
                <a:schemeClr val="accent1"/>
              </a:solidFill>
              <a:latin typeface="Raleway" pitchFamily="2" charset="0"/>
            </a:rPr>
            <a:t>Faites l'exercice! </a:t>
          </a:r>
        </a:p>
        <a:p>
          <a:endParaRPr lang="fr-CA" sz="1100" baseline="0">
            <a:solidFill>
              <a:schemeClr val="accent1"/>
            </a:solidFill>
            <a:latin typeface="Raleway" pitchFamily="2" charset="0"/>
          </a:endParaRPr>
        </a:p>
        <a:p>
          <a:r>
            <a:rPr lang="fr-CA" sz="1100" baseline="0">
              <a:solidFill>
                <a:schemeClr val="accent1"/>
              </a:solidFill>
              <a:latin typeface="Raleway" pitchFamily="2" charset="0"/>
            </a:rPr>
            <a:t>Vous avez des questions? Communiquer avec une conseillère budgétaire chez </a:t>
          </a:r>
          <a:r>
            <a:rPr lang="fr-CA" sz="1100" baseline="0">
              <a:solidFill>
                <a:srgbClr val="FF0000"/>
              </a:solidFill>
              <a:latin typeface="Raleway" pitchFamily="2" charset="0"/>
            </a:rPr>
            <a:t>Option consommateurs</a:t>
          </a:r>
          <a:r>
            <a:rPr lang="fr-CA" sz="1100" baseline="0">
              <a:solidFill>
                <a:schemeClr val="accent1"/>
              </a:solidFill>
              <a:latin typeface="Raleway" pitchFamily="2" charset="0"/>
            </a:rPr>
            <a:t>. </a:t>
          </a:r>
        </a:p>
        <a:p>
          <a:endParaRPr lang="fr-CA" sz="1100" baseline="0">
            <a:solidFill>
              <a:schemeClr val="accent1"/>
            </a:solidFill>
            <a:latin typeface="Raleway" pitchFamily="2" charset="0"/>
          </a:endParaRPr>
        </a:p>
        <a:p>
          <a:endParaRPr lang="fr-CA" sz="1100" baseline="0">
            <a:solidFill>
              <a:schemeClr val="accent1"/>
            </a:solidFill>
            <a:latin typeface="Raleway" pitchFamily="2" charset="0"/>
          </a:endParaRPr>
        </a:p>
        <a:p>
          <a:endParaRPr lang="fr-CA" sz="1100">
            <a:latin typeface="Raleway" pitchFamily="2" charset="0"/>
          </a:endParaRPr>
        </a:p>
      </xdr:txBody>
    </xdr:sp>
    <xdr:clientData/>
  </xdr:twoCellAnchor>
  <xdr:twoCellAnchor>
    <xdr:from>
      <xdr:col>0</xdr:col>
      <xdr:colOff>171450</xdr:colOff>
      <xdr:row>0</xdr:row>
      <xdr:rowOff>104775</xdr:rowOff>
    </xdr:from>
    <xdr:to>
      <xdr:col>10</xdr:col>
      <xdr:colOff>133350</xdr:colOff>
      <xdr:row>1</xdr:row>
      <xdr:rowOff>121920</xdr:rowOff>
    </xdr:to>
    <xdr:sp macro="" textlink="">
      <xdr:nvSpPr>
        <xdr:cNvPr id="23" name="Rectangle : coins arrondis 1">
          <a:extLst>
            <a:ext uri="{FF2B5EF4-FFF2-40B4-BE49-F238E27FC236}">
              <a16:creationId xmlns:a16="http://schemas.microsoft.com/office/drawing/2014/main" id="{63723093-A134-AA89-DA5B-6F5B1048C8EB}"/>
            </a:ext>
            <a:ext uri="{147F2762-F138-4A5C-976F-8EAC2B608ADB}">
              <a16:predDERef xmlns:a16="http://schemas.microsoft.com/office/drawing/2014/main" pred="{C37057D4-6600-95F5-01D3-014F432CB309}"/>
            </a:ext>
          </a:extLst>
        </xdr:cNvPr>
        <xdr:cNvSpPr/>
      </xdr:nvSpPr>
      <xdr:spPr>
        <a:xfrm>
          <a:off x="171450" y="104775"/>
          <a:ext cx="13792200" cy="1175385"/>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fr-CA" sz="3200" b="0" baseline="0">
              <a:ln>
                <a:noFill/>
              </a:ln>
              <a:solidFill>
                <a:schemeClr val="bg1"/>
              </a:solidFill>
              <a:latin typeface="Raleway" pitchFamily="2" charset="0"/>
            </a:rPr>
            <a:t>Si vous êtes en couple, </a:t>
          </a:r>
        </a:p>
        <a:p>
          <a:pPr algn="l"/>
          <a:r>
            <a:rPr lang="fr-CA" sz="3200" b="0" baseline="0">
              <a:ln>
                <a:noFill/>
              </a:ln>
              <a:solidFill>
                <a:schemeClr val="bg1"/>
              </a:solidFill>
              <a:latin typeface="Raleway" pitchFamily="2" charset="0"/>
            </a:rPr>
            <a:t>vous pouvez visualiser et comparer vos situations financières</a:t>
          </a:r>
        </a:p>
      </xdr:txBody>
    </xdr:sp>
    <xdr:clientData/>
  </xdr:twoCellAnchor>
  <xdr:twoCellAnchor editAs="oneCell">
    <xdr:from>
      <xdr:col>8</xdr:col>
      <xdr:colOff>2491352</xdr:colOff>
      <xdr:row>0</xdr:row>
      <xdr:rowOff>169545</xdr:rowOff>
    </xdr:from>
    <xdr:to>
      <xdr:col>9</xdr:col>
      <xdr:colOff>766316</xdr:colOff>
      <xdr:row>1</xdr:row>
      <xdr:rowOff>53340</xdr:rowOff>
    </xdr:to>
    <xdr:pic>
      <xdr:nvPicPr>
        <xdr:cNvPr id="20" name="Image 2">
          <a:extLst>
            <a:ext uri="{FF2B5EF4-FFF2-40B4-BE49-F238E27FC236}">
              <a16:creationId xmlns:a16="http://schemas.microsoft.com/office/drawing/2014/main" id="{F6662DED-45A2-4108-8FAE-DBA2063B69FD}"/>
            </a:ext>
            <a:ext uri="{147F2762-F138-4A5C-976F-8EAC2B608ADB}">
              <a16:predDERef xmlns:a16="http://schemas.microsoft.com/office/drawing/2014/main" pred="{63723093-A134-AA89-DA5B-6F5B1048C8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74492" y="169545"/>
          <a:ext cx="1223904" cy="104203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7</xdr:col>
      <xdr:colOff>752475</xdr:colOff>
      <xdr:row>13</xdr:row>
      <xdr:rowOff>38100</xdr:rowOff>
    </xdr:from>
    <xdr:to>
      <xdr:col>11</xdr:col>
      <xdr:colOff>676275</xdr:colOff>
      <xdr:row>17</xdr:row>
      <xdr:rowOff>180975</xdr:rowOff>
    </xdr:to>
    <xdr:sp macro="" textlink="">
      <xdr:nvSpPr>
        <xdr:cNvPr id="25" name="Flèche : gauche 24">
          <a:extLst>
            <a:ext uri="{FF2B5EF4-FFF2-40B4-BE49-F238E27FC236}">
              <a16:creationId xmlns:a16="http://schemas.microsoft.com/office/drawing/2014/main" id="{9FBFB2D1-9A08-4910-93C7-461C4D2259B9}"/>
            </a:ext>
          </a:extLst>
        </xdr:cNvPr>
        <xdr:cNvSpPr/>
      </xdr:nvSpPr>
      <xdr:spPr>
        <a:xfrm>
          <a:off x="9462135" y="4320540"/>
          <a:ext cx="3093720" cy="1255395"/>
        </a:xfrm>
        <a:prstGeom prst="leftArrow">
          <a:avLst>
            <a:gd name="adj1" fmla="val 50000"/>
            <a:gd name="adj2" fmla="val 48266"/>
          </a:avLst>
        </a:prstGeom>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solidFill>
              <a:schemeClr val="bg1"/>
            </a:solidFill>
          </a:endParaRPr>
        </a:p>
      </xdr:txBody>
    </xdr:sp>
    <xdr:clientData/>
  </xdr:twoCellAnchor>
  <xdr:twoCellAnchor>
    <xdr:from>
      <xdr:col>8</xdr:col>
      <xdr:colOff>276225</xdr:colOff>
      <xdr:row>14</xdr:row>
      <xdr:rowOff>47625</xdr:rowOff>
    </xdr:from>
    <xdr:to>
      <xdr:col>11</xdr:col>
      <xdr:colOff>685800</xdr:colOff>
      <xdr:row>16</xdr:row>
      <xdr:rowOff>47625</xdr:rowOff>
    </xdr:to>
    <xdr:sp macro="" textlink="">
      <xdr:nvSpPr>
        <xdr:cNvPr id="26" name="ZoneTexte 25">
          <a:extLst>
            <a:ext uri="{FF2B5EF4-FFF2-40B4-BE49-F238E27FC236}">
              <a16:creationId xmlns:a16="http://schemas.microsoft.com/office/drawing/2014/main" id="{F794A47A-47AA-409D-9E59-ACBAD2328571}"/>
            </a:ext>
            <a:ext uri="{147F2762-F138-4A5C-976F-8EAC2B608ADB}">
              <a16:predDERef xmlns:a16="http://schemas.microsoft.com/office/drawing/2014/main" pred="{644771E9-9078-4B18-B00D-6082CAED59DB}"/>
            </a:ext>
          </a:extLst>
        </xdr:cNvPr>
        <xdr:cNvSpPr txBox="1"/>
      </xdr:nvSpPr>
      <xdr:spPr>
        <a:xfrm>
          <a:off x="9778365" y="4642485"/>
          <a:ext cx="2787015" cy="579120"/>
        </a:xfrm>
        <a:prstGeom prst="rect">
          <a:avLst/>
        </a:prstGeom>
        <a:solidFill>
          <a:schemeClr val="accen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CA" sz="1300">
              <a:solidFill>
                <a:schemeClr val="bg1"/>
              </a:solidFill>
              <a:latin typeface="Raleway" pitchFamily="2" charset="0"/>
            </a:rPr>
            <a:t>Nombre d'années requises pour</a:t>
          </a:r>
          <a:r>
            <a:rPr lang="fr-CA" sz="1300" baseline="0">
              <a:solidFill>
                <a:schemeClr val="bg1"/>
              </a:solidFill>
              <a:latin typeface="Raleway" pitchFamily="2" charset="0"/>
            </a:rPr>
            <a:t> accumuler notre mise de fonds</a:t>
          </a:r>
          <a:endParaRPr lang="fr-CA" sz="1300">
            <a:solidFill>
              <a:schemeClr val="bg1"/>
            </a:solidFill>
            <a:latin typeface="Raleway" pitchFamily="2" charset="0"/>
          </a:endParaRPr>
        </a:p>
      </xdr:txBody>
    </xdr:sp>
    <xdr:clientData/>
  </xdr:twoCellAnchor>
  <xdr:twoCellAnchor>
    <xdr:from>
      <xdr:col>7</xdr:col>
      <xdr:colOff>601980</xdr:colOff>
      <xdr:row>3</xdr:row>
      <xdr:rowOff>7620</xdr:rowOff>
    </xdr:from>
    <xdr:to>
      <xdr:col>10</xdr:col>
      <xdr:colOff>182880</xdr:colOff>
      <xdr:row>5</xdr:row>
      <xdr:rowOff>251460</xdr:rowOff>
    </xdr:to>
    <xdr:sp macro="" textlink="">
      <xdr:nvSpPr>
        <xdr:cNvPr id="27" name="Bulle narrative : rectangle à coins arrondis 26">
          <a:extLst>
            <a:ext uri="{FF2B5EF4-FFF2-40B4-BE49-F238E27FC236}">
              <a16:creationId xmlns:a16="http://schemas.microsoft.com/office/drawing/2014/main" id="{C75A6EE1-CE29-4591-B22C-52410B16EA41}"/>
            </a:ext>
          </a:extLst>
        </xdr:cNvPr>
        <xdr:cNvSpPr/>
      </xdr:nvSpPr>
      <xdr:spPr>
        <a:xfrm>
          <a:off x="9311640" y="1493520"/>
          <a:ext cx="1958340" cy="792480"/>
        </a:xfrm>
        <a:prstGeom prst="wedgeRoundRectCallout">
          <a:avLst>
            <a:gd name="adj1" fmla="val -75119"/>
            <a:gd name="adj2" fmla="val -1500"/>
            <a:gd name="adj3" fmla="val 16667"/>
          </a:avLst>
        </a:prstGeom>
        <a:solidFill>
          <a:schemeClr val="accent4"/>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300">
              <a:solidFill>
                <a:schemeClr val="accent1"/>
              </a:solidFill>
              <a:latin typeface="Raleway" pitchFamily="2" charset="0"/>
            </a:rPr>
            <a:t>Inscrire le prix d'achat de la résidence convoitée</a:t>
          </a:r>
        </a:p>
      </xdr:txBody>
    </xdr:sp>
    <xdr:clientData/>
  </xdr:twoCellAnchor>
  <xdr:twoCellAnchor>
    <xdr:from>
      <xdr:col>0</xdr:col>
      <xdr:colOff>53340</xdr:colOff>
      <xdr:row>0</xdr:row>
      <xdr:rowOff>38100</xdr:rowOff>
    </xdr:from>
    <xdr:to>
      <xdr:col>13</xdr:col>
      <xdr:colOff>320040</xdr:colOff>
      <xdr:row>1</xdr:row>
      <xdr:rowOff>205740</xdr:rowOff>
    </xdr:to>
    <xdr:sp macro="" textlink="">
      <xdr:nvSpPr>
        <xdr:cNvPr id="28" name="Rectangle : coins arrondis 27">
          <a:extLst>
            <a:ext uri="{FF2B5EF4-FFF2-40B4-BE49-F238E27FC236}">
              <a16:creationId xmlns:a16="http://schemas.microsoft.com/office/drawing/2014/main" id="{EA2A3AB6-DDB7-4AE8-9F98-643C42B438A9}"/>
            </a:ext>
          </a:extLst>
        </xdr:cNvPr>
        <xdr:cNvSpPr/>
      </xdr:nvSpPr>
      <xdr:spPr>
        <a:xfrm>
          <a:off x="53340" y="38100"/>
          <a:ext cx="13731240" cy="1226820"/>
        </a:xfrm>
        <a:prstGeom prst="roundRect">
          <a:avLst/>
        </a:prstGeom>
        <a:ln>
          <a:solidFill>
            <a:schemeClr val="accent1"/>
          </a:solidFill>
        </a:ln>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r>
            <a:rPr lang="fr-CA" sz="3200">
              <a:latin typeface="Raleway" pitchFamily="2" charset="0"/>
            </a:rPr>
            <a:t>OBJECTIF</a:t>
          </a:r>
        </a:p>
        <a:p>
          <a:pPr algn="l"/>
          <a:r>
            <a:rPr lang="fr-CA" sz="3200">
              <a:latin typeface="Raleway" pitchFamily="2" charset="0"/>
            </a:rPr>
            <a:t>Acheter une maison ou un condo</a:t>
          </a:r>
        </a:p>
      </xdr:txBody>
    </xdr:sp>
    <xdr:clientData/>
  </xdr:twoCellAnchor>
  <xdr:twoCellAnchor editAs="oneCell">
    <xdr:from>
      <xdr:col>11</xdr:col>
      <xdr:colOff>361696</xdr:colOff>
      <xdr:row>0</xdr:row>
      <xdr:rowOff>0</xdr:rowOff>
    </xdr:from>
    <xdr:to>
      <xdr:col>13</xdr:col>
      <xdr:colOff>167639</xdr:colOff>
      <xdr:row>2</xdr:row>
      <xdr:rowOff>15240</xdr:rowOff>
    </xdr:to>
    <xdr:pic>
      <xdr:nvPicPr>
        <xdr:cNvPr id="29" name="Image 28">
          <a:extLst>
            <a:ext uri="{FF2B5EF4-FFF2-40B4-BE49-F238E27FC236}">
              <a16:creationId xmlns:a16="http://schemas.microsoft.com/office/drawing/2014/main" id="{C0963072-3050-4F7C-9378-3EDC874633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1276" y="0"/>
          <a:ext cx="1390903" cy="1287780"/>
        </a:xfrm>
        <a:prstGeom prst="rect">
          <a:avLst/>
        </a:prstGeom>
      </xdr:spPr>
    </xdr:pic>
    <xdr:clientData/>
  </xdr:twoCellAnchor>
  <xdr:twoCellAnchor>
    <xdr:from>
      <xdr:col>7</xdr:col>
      <xdr:colOff>411480</xdr:colOff>
      <xdr:row>38</xdr:row>
      <xdr:rowOff>266700</xdr:rowOff>
    </xdr:from>
    <xdr:to>
      <xdr:col>9</xdr:col>
      <xdr:colOff>548640</xdr:colOff>
      <xdr:row>48</xdr:row>
      <xdr:rowOff>53340</xdr:rowOff>
    </xdr:to>
    <xdr:sp macro="" textlink="">
      <xdr:nvSpPr>
        <xdr:cNvPr id="30" name="Rectangle : coins arrondis 29">
          <a:extLst>
            <a:ext uri="{FF2B5EF4-FFF2-40B4-BE49-F238E27FC236}">
              <a16:creationId xmlns:a16="http://schemas.microsoft.com/office/drawing/2014/main" id="{023EE37A-796B-4796-8108-14DE6AE11FFE}"/>
            </a:ext>
          </a:extLst>
        </xdr:cNvPr>
        <xdr:cNvSpPr/>
      </xdr:nvSpPr>
      <xdr:spPr>
        <a:xfrm>
          <a:off x="9121140" y="10919460"/>
          <a:ext cx="1722120" cy="2400300"/>
        </a:xfrm>
        <a:prstGeom prst="roundRect">
          <a:avLst/>
        </a:prstGeom>
        <a:solidFill>
          <a:schemeClr val="accent4"/>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fr-CA" sz="1300">
              <a:solidFill>
                <a:schemeClr val="accent1"/>
              </a:solidFill>
              <a:effectLst/>
              <a:latin typeface="Raleway" pitchFamily="2" charset="0"/>
              <a:ea typeface="+mn-ea"/>
              <a:cs typeface="+mn-cs"/>
            </a:rPr>
            <a:t>Outre la mise de fonds, il faut prévoir un certain montant avant l'achat d'une nouvelle résidence afin de payer</a:t>
          </a:r>
          <a:r>
            <a:rPr lang="fr-CA" sz="1300" baseline="0">
              <a:solidFill>
                <a:schemeClr val="accent1"/>
              </a:solidFill>
              <a:effectLst/>
              <a:latin typeface="Raleway" pitchFamily="2" charset="0"/>
              <a:ea typeface="+mn-ea"/>
              <a:cs typeface="+mn-cs"/>
            </a:rPr>
            <a:t> certains coûts nécessaires. </a:t>
          </a:r>
          <a:endParaRPr lang="fr-CA" sz="1300">
            <a:solidFill>
              <a:schemeClr val="accent1"/>
            </a:solidFill>
            <a:effectLst/>
            <a:latin typeface="Raleway" pitchFamily="2" charset="0"/>
          </a:endParaRPr>
        </a:p>
      </xdr:txBody>
    </xdr:sp>
    <xdr:clientData/>
  </xdr:twoCellAnchor>
  <xdr:twoCellAnchor>
    <xdr:from>
      <xdr:col>7</xdr:col>
      <xdr:colOff>533400</xdr:colOff>
      <xdr:row>19</xdr:row>
      <xdr:rowOff>106680</xdr:rowOff>
    </xdr:from>
    <xdr:to>
      <xdr:col>12</xdr:col>
      <xdr:colOff>563880</xdr:colOff>
      <xdr:row>24</xdr:row>
      <xdr:rowOff>60960</xdr:rowOff>
    </xdr:to>
    <xdr:sp macro="" textlink="">
      <xdr:nvSpPr>
        <xdr:cNvPr id="31" name="Bulle narrative : rectangle à coins arrondis 30">
          <a:extLst>
            <a:ext uri="{FF2B5EF4-FFF2-40B4-BE49-F238E27FC236}">
              <a16:creationId xmlns:a16="http://schemas.microsoft.com/office/drawing/2014/main" id="{4B2B8013-06A7-47AA-BA82-E3E4E83761E0}"/>
            </a:ext>
          </a:extLst>
        </xdr:cNvPr>
        <xdr:cNvSpPr/>
      </xdr:nvSpPr>
      <xdr:spPr>
        <a:xfrm>
          <a:off x="9243060" y="5928360"/>
          <a:ext cx="3992880" cy="1272540"/>
        </a:xfrm>
        <a:prstGeom prst="wedgeRoundRectCallout">
          <a:avLst>
            <a:gd name="adj1" fmla="val -62299"/>
            <a:gd name="adj2" fmla="val 17175"/>
            <a:gd name="adj3" fmla="val 16667"/>
          </a:avLst>
        </a:prstGeom>
        <a:solidFill>
          <a:schemeClr val="accent4"/>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fr-CA" sz="1300">
              <a:solidFill>
                <a:schemeClr val="accent1"/>
              </a:solidFill>
              <a:effectLst/>
              <a:latin typeface="Raleway" pitchFamily="2" charset="0"/>
              <a:ea typeface="+mn-ea"/>
              <a:cs typeface="+mn-cs"/>
            </a:rPr>
            <a:t>Plusieurs institutions financières</a:t>
          </a:r>
          <a:r>
            <a:rPr lang="fr-CA" sz="1300" baseline="0">
              <a:solidFill>
                <a:schemeClr val="accent1"/>
              </a:solidFill>
              <a:effectLst/>
              <a:latin typeface="Raleway" pitchFamily="2" charset="0"/>
              <a:ea typeface="+mn-ea"/>
              <a:cs typeface="+mn-cs"/>
            </a:rPr>
            <a:t> offrent des outils de simulation sur leur site web. Vous pouvez vous en servir, mais gardez en tête que ces simulations n'incluent pas les assurances qui peuvent être requises.</a:t>
          </a:r>
          <a:endParaRPr lang="fr-CA" sz="1300">
            <a:solidFill>
              <a:schemeClr val="accent1"/>
            </a:solidFill>
            <a:effectLst/>
            <a:latin typeface="Raleway" pitchFamily="2" charset="0"/>
          </a:endParaRPr>
        </a:p>
        <a:p>
          <a:pPr algn="l"/>
          <a:endParaRPr lang="fr-CA" sz="1100">
            <a:solidFill>
              <a:schemeClr val="accent1"/>
            </a:solidFill>
            <a:latin typeface="Raleway" pitchFamily="2" charset="0"/>
          </a:endParaRPr>
        </a:p>
      </xdr:txBody>
    </xdr:sp>
    <xdr:clientData/>
  </xdr:twoCellAnchor>
  <xdr:twoCellAnchor>
    <xdr:from>
      <xdr:col>7</xdr:col>
      <xdr:colOff>594360</xdr:colOff>
      <xdr:row>25</xdr:row>
      <xdr:rowOff>7620</xdr:rowOff>
    </xdr:from>
    <xdr:to>
      <xdr:col>12</xdr:col>
      <xdr:colOff>632460</xdr:colOff>
      <xdr:row>31</xdr:row>
      <xdr:rowOff>53340</xdr:rowOff>
    </xdr:to>
    <xdr:sp macro="" textlink="">
      <xdr:nvSpPr>
        <xdr:cNvPr id="32" name="Bulle narrative : rectangle à coins arrondis 31">
          <a:extLst>
            <a:ext uri="{FF2B5EF4-FFF2-40B4-BE49-F238E27FC236}">
              <a16:creationId xmlns:a16="http://schemas.microsoft.com/office/drawing/2014/main" id="{A38F5957-FB08-468B-8019-6CD4A73B5F35}"/>
            </a:ext>
          </a:extLst>
        </xdr:cNvPr>
        <xdr:cNvSpPr/>
      </xdr:nvSpPr>
      <xdr:spPr>
        <a:xfrm>
          <a:off x="9304020" y="7406640"/>
          <a:ext cx="4000500" cy="1508760"/>
        </a:xfrm>
        <a:prstGeom prst="wedgeRoundRectCallout">
          <a:avLst>
            <a:gd name="adj1" fmla="val -63929"/>
            <a:gd name="adj2" fmla="val -40546"/>
            <a:gd name="adj3" fmla="val 16667"/>
          </a:avLst>
        </a:prstGeom>
        <a:solidFill>
          <a:schemeClr val="accent4"/>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fr-CA" sz="1300">
              <a:solidFill>
                <a:schemeClr val="accent1"/>
              </a:solidFill>
              <a:effectLst/>
              <a:latin typeface="Raleway" pitchFamily="2" charset="0"/>
              <a:ea typeface="+mn-ea"/>
              <a:cs typeface="+mn-cs"/>
            </a:rPr>
            <a:t>Ce</a:t>
          </a:r>
          <a:r>
            <a:rPr lang="fr-CA" sz="1300" baseline="0">
              <a:solidFill>
                <a:schemeClr val="accent1"/>
              </a:solidFill>
              <a:effectLst/>
              <a:latin typeface="Raleway" pitchFamily="2" charset="0"/>
              <a:ea typeface="+mn-ea"/>
              <a:cs typeface="+mn-cs"/>
            </a:rPr>
            <a:t> montant d</a:t>
          </a:r>
          <a:r>
            <a:rPr lang="fr-CA" sz="1300">
              <a:solidFill>
                <a:schemeClr val="accent1"/>
              </a:solidFill>
              <a:effectLst/>
              <a:latin typeface="Raleway" pitchFamily="2" charset="0"/>
              <a:ea typeface="+mn-ea"/>
              <a:cs typeface="+mn-cs"/>
            </a:rPr>
            <a:t>evrait se situer entre</a:t>
          </a:r>
          <a:r>
            <a:rPr lang="fr-CA" sz="1300" baseline="0">
              <a:solidFill>
                <a:schemeClr val="accent1"/>
              </a:solidFill>
              <a:effectLst/>
              <a:latin typeface="Raleway" pitchFamily="2" charset="0"/>
              <a:ea typeface="+mn-ea"/>
              <a:cs typeface="+mn-cs"/>
            </a:rPr>
            <a:t> 1% et 2% de la valeur de la maison. Pour une maison de 300 000$, cela devrait se situer entre 3 000$ et 6 000$ par année, donc il faut prévoir une épargne mensuelle entre 200$ et 500$. </a:t>
          </a:r>
        </a:p>
        <a:p>
          <a:pPr marL="0" marR="0" lvl="0" indent="0" algn="l" defTabSz="914400" eaLnBrk="1" fontAlgn="auto" latinLnBrk="0" hangingPunct="1">
            <a:lnSpc>
              <a:spcPct val="100000"/>
            </a:lnSpc>
            <a:spcBef>
              <a:spcPts val="0"/>
            </a:spcBef>
            <a:spcAft>
              <a:spcPts val="0"/>
            </a:spcAft>
            <a:buClrTx/>
            <a:buSzTx/>
            <a:buFontTx/>
            <a:buNone/>
            <a:tabLst/>
            <a:defRPr/>
          </a:pPr>
          <a:r>
            <a:rPr lang="fr-CA" sz="900" baseline="0">
              <a:solidFill>
                <a:schemeClr val="accent1"/>
              </a:solidFill>
              <a:effectLst/>
              <a:latin typeface="Raleway" pitchFamily="2" charset="0"/>
              <a:ea typeface="+mn-ea"/>
              <a:cs typeface="+mn-cs"/>
            </a:rPr>
            <a:t>Source: https://www.lesaffaires.com/blogues/daniel-germain/immobilier--le-vrai-cout-detre-proprietaire/579081</a:t>
          </a:r>
          <a:endParaRPr lang="fr-CA" sz="900">
            <a:solidFill>
              <a:schemeClr val="accent1"/>
            </a:solidFill>
            <a:effectLst/>
            <a:latin typeface="Raleway" pitchFamily="2" charset="0"/>
          </a:endParaRPr>
        </a:p>
        <a:p>
          <a:pPr algn="l"/>
          <a:endParaRPr lang="fr-CA" sz="1100">
            <a:solidFill>
              <a:schemeClr val="accent1"/>
            </a:solidFill>
            <a:latin typeface="Raleway" pitchFamily="2" charset="0"/>
          </a:endParaRPr>
        </a:p>
      </xdr:txBody>
    </xdr:sp>
    <xdr:clientData/>
  </xdr:twoCellAnchor>
  <xdr:twoCellAnchor>
    <xdr:from>
      <xdr:col>7</xdr:col>
      <xdr:colOff>640080</xdr:colOff>
      <xdr:row>31</xdr:row>
      <xdr:rowOff>289560</xdr:rowOff>
    </xdr:from>
    <xdr:to>
      <xdr:col>12</xdr:col>
      <xdr:colOff>632460</xdr:colOff>
      <xdr:row>34</xdr:row>
      <xdr:rowOff>198120</xdr:rowOff>
    </xdr:to>
    <xdr:sp macro="" textlink="">
      <xdr:nvSpPr>
        <xdr:cNvPr id="33" name="Bulle narrative : rectangle à coins arrondis 32">
          <a:extLst>
            <a:ext uri="{FF2B5EF4-FFF2-40B4-BE49-F238E27FC236}">
              <a16:creationId xmlns:a16="http://schemas.microsoft.com/office/drawing/2014/main" id="{9CB328C4-937B-4922-998C-7A4E31CDE2C7}"/>
            </a:ext>
          </a:extLst>
        </xdr:cNvPr>
        <xdr:cNvSpPr/>
      </xdr:nvSpPr>
      <xdr:spPr>
        <a:xfrm>
          <a:off x="9349740" y="9151620"/>
          <a:ext cx="3954780" cy="640080"/>
        </a:xfrm>
        <a:prstGeom prst="wedgeRoundRectCallout">
          <a:avLst>
            <a:gd name="adj1" fmla="val -65785"/>
            <a:gd name="adj2" fmla="val -62684"/>
            <a:gd name="adj3" fmla="val 16667"/>
          </a:avLst>
        </a:prstGeom>
        <a:solidFill>
          <a:schemeClr val="accent4"/>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fr-CA" sz="1300">
              <a:solidFill>
                <a:schemeClr val="accent1"/>
              </a:solidFill>
              <a:effectLst/>
              <a:latin typeface="Raleway" pitchFamily="2" charset="0"/>
              <a:ea typeface="+mn-ea"/>
              <a:cs typeface="+mn-cs"/>
            </a:rPr>
            <a:t>Il faut répartir les composantes de ce montant dans votre budget,</a:t>
          </a:r>
          <a:r>
            <a:rPr lang="fr-CA" sz="1300" baseline="0">
              <a:solidFill>
                <a:schemeClr val="accent1"/>
              </a:solidFill>
              <a:effectLst/>
              <a:latin typeface="Raleway" pitchFamily="2" charset="0"/>
              <a:ea typeface="+mn-ea"/>
              <a:cs typeface="+mn-cs"/>
            </a:rPr>
            <a:t> au moment de l'achat.</a:t>
          </a:r>
          <a:endParaRPr lang="fr-CA" sz="1300">
            <a:solidFill>
              <a:schemeClr val="accent1"/>
            </a:solidFill>
            <a:effectLst/>
            <a:latin typeface="Raleway" pitchFamily="2" charset="0"/>
          </a:endParaRPr>
        </a:p>
      </xdr:txBody>
    </xdr:sp>
    <xdr:clientData/>
  </xdr:twoCellAnchor>
  <xdr:twoCellAnchor>
    <xdr:from>
      <xdr:col>5</xdr:col>
      <xdr:colOff>975360</xdr:colOff>
      <xdr:row>31</xdr:row>
      <xdr:rowOff>137160</xdr:rowOff>
    </xdr:from>
    <xdr:to>
      <xdr:col>5</xdr:col>
      <xdr:colOff>3078480</xdr:colOff>
      <xdr:row>36</xdr:row>
      <xdr:rowOff>205740</xdr:rowOff>
    </xdr:to>
    <xdr:sp macro="" textlink="">
      <xdr:nvSpPr>
        <xdr:cNvPr id="34" name="Phylactère : pensées 33">
          <a:extLst>
            <a:ext uri="{FF2B5EF4-FFF2-40B4-BE49-F238E27FC236}">
              <a16:creationId xmlns:a16="http://schemas.microsoft.com/office/drawing/2014/main" id="{5892EBF3-73BF-46C4-BD16-0646E771BB49}"/>
            </a:ext>
          </a:extLst>
        </xdr:cNvPr>
        <xdr:cNvSpPr/>
      </xdr:nvSpPr>
      <xdr:spPr>
        <a:xfrm>
          <a:off x="4792980" y="8999220"/>
          <a:ext cx="2103120" cy="1226820"/>
        </a:xfrm>
        <a:prstGeom prst="cloudCallout">
          <a:avLst>
            <a:gd name="adj1" fmla="val 84586"/>
            <a:gd name="adj2" fmla="val -35859"/>
          </a:avLst>
        </a:prstGeom>
        <a:solidFill>
          <a:schemeClr val="accent4"/>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fr-CA" sz="1200">
              <a:solidFill>
                <a:schemeClr val="accent1"/>
              </a:solidFill>
              <a:effectLst/>
              <a:latin typeface="Raleway" pitchFamily="2" charset="0"/>
              <a:ea typeface="+mn-ea"/>
              <a:cs typeface="+mn-cs"/>
            </a:rPr>
            <a:t>Est-ce que mon budget me le permet?</a:t>
          </a:r>
          <a:endParaRPr lang="fr-CA" sz="1200">
            <a:solidFill>
              <a:schemeClr val="accent1"/>
            </a:solidFill>
            <a:effectLst/>
            <a:latin typeface="Raleway" pitchFamily="2" charset="0"/>
          </a:endParaRPr>
        </a:p>
        <a:p>
          <a:pPr algn="ctr"/>
          <a:endParaRPr lang="fr-CA" sz="1200">
            <a:solidFill>
              <a:schemeClr val="accent1"/>
            </a:solidFill>
            <a:latin typeface="Raleway" pitchFamily="2" charset="0"/>
          </a:endParaRPr>
        </a:p>
      </xdr:txBody>
    </xdr:sp>
    <xdr:clientData/>
  </xdr:twoCellAnchor>
  <xdr:twoCellAnchor>
    <xdr:from>
      <xdr:col>0</xdr:col>
      <xdr:colOff>304800</xdr:colOff>
      <xdr:row>26</xdr:row>
      <xdr:rowOff>144780</xdr:rowOff>
    </xdr:from>
    <xdr:to>
      <xdr:col>4</xdr:col>
      <xdr:colOff>137160</xdr:colOff>
      <xdr:row>31</xdr:row>
      <xdr:rowOff>121920</xdr:rowOff>
    </xdr:to>
    <xdr:sp macro="" textlink="">
      <xdr:nvSpPr>
        <xdr:cNvPr id="35" name="Bulle narrative : rectangle à coins arrondis 34">
          <a:extLst>
            <a:ext uri="{FF2B5EF4-FFF2-40B4-BE49-F238E27FC236}">
              <a16:creationId xmlns:a16="http://schemas.microsoft.com/office/drawing/2014/main" id="{3E79E9DD-76E9-44B8-8B85-11BA7A2CDDBB}"/>
            </a:ext>
          </a:extLst>
        </xdr:cNvPr>
        <xdr:cNvSpPr/>
      </xdr:nvSpPr>
      <xdr:spPr>
        <a:xfrm>
          <a:off x="304800" y="7802880"/>
          <a:ext cx="2857500" cy="1181100"/>
        </a:xfrm>
        <a:prstGeom prst="wedgeRoundRectCallout">
          <a:avLst>
            <a:gd name="adj1" fmla="val 65567"/>
            <a:gd name="adj2" fmla="val -11234"/>
            <a:gd name="adj3" fmla="val 16667"/>
          </a:avLst>
        </a:prstGeom>
        <a:solidFill>
          <a:schemeClr val="accent4"/>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fr-CA" sz="1300">
              <a:solidFill>
                <a:schemeClr val="accent1"/>
              </a:solidFill>
              <a:latin typeface="Raleway" pitchFamily="2" charset="0"/>
            </a:rPr>
            <a:t>Vous trouverez ces montants sur les sites de la municipalité, de la commission scolaire et de la régie de l'aqueduc intermunicipale (s'il y a lieu).</a:t>
          </a:r>
        </a:p>
      </xdr:txBody>
    </xdr:sp>
    <xdr:clientData/>
  </xdr:twoCellAnchor>
  <xdr:twoCellAnchor>
    <xdr:from>
      <xdr:col>0</xdr:col>
      <xdr:colOff>327660</xdr:colOff>
      <xdr:row>2</xdr:row>
      <xdr:rowOff>175260</xdr:rowOff>
    </xdr:from>
    <xdr:to>
      <xdr:col>3</xdr:col>
      <xdr:colOff>708660</xdr:colOff>
      <xdr:row>6</xdr:row>
      <xdr:rowOff>76200</xdr:rowOff>
    </xdr:to>
    <xdr:sp macro="" textlink="">
      <xdr:nvSpPr>
        <xdr:cNvPr id="36" name="Rectangle : coins arrondis 35">
          <a:extLst>
            <a:ext uri="{FF2B5EF4-FFF2-40B4-BE49-F238E27FC236}">
              <a16:creationId xmlns:a16="http://schemas.microsoft.com/office/drawing/2014/main" id="{14D575F8-9CA8-4FAB-8654-33A18F9684FC}"/>
            </a:ext>
          </a:extLst>
        </xdr:cNvPr>
        <xdr:cNvSpPr/>
      </xdr:nvSpPr>
      <xdr:spPr>
        <a:xfrm>
          <a:off x="327660" y="1447800"/>
          <a:ext cx="2613660" cy="982980"/>
        </a:xfrm>
        <a:prstGeom prst="roundRect">
          <a:avLst/>
        </a:prstGeom>
        <a:solidFill>
          <a:schemeClr val="accent4"/>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300">
              <a:solidFill>
                <a:schemeClr val="accent1"/>
              </a:solidFill>
              <a:latin typeface="Raleway" pitchFamily="2" charset="0"/>
            </a:rPr>
            <a:t>Remplir les cases en blanc seulement. Les cases colorées se remplissent automatiquement.</a:t>
          </a:r>
          <a:r>
            <a:rPr lang="fr-CA" sz="1300" baseline="0">
              <a:solidFill>
                <a:schemeClr val="accent1"/>
              </a:solidFill>
              <a:latin typeface="Raleway" pitchFamily="2" charset="0"/>
            </a:rPr>
            <a:t> </a:t>
          </a:r>
          <a:endParaRPr lang="fr-CA" sz="1300">
            <a:solidFill>
              <a:schemeClr val="accent1"/>
            </a:solidFill>
            <a:latin typeface="Raleway" pitchFamily="2"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144780</xdr:colOff>
      <xdr:row>149</xdr:row>
      <xdr:rowOff>46566</xdr:rowOff>
    </xdr:from>
    <xdr:to>
      <xdr:col>1</xdr:col>
      <xdr:colOff>922020</xdr:colOff>
      <xdr:row>149</xdr:row>
      <xdr:rowOff>358986</xdr:rowOff>
    </xdr:to>
    <xdr:sp macro="" textlink="">
      <xdr:nvSpPr>
        <xdr:cNvPr id="3" name="Flèche : gauche 2">
          <a:extLst>
            <a:ext uri="{FF2B5EF4-FFF2-40B4-BE49-F238E27FC236}">
              <a16:creationId xmlns:a16="http://schemas.microsoft.com/office/drawing/2014/main" id="{00000000-0008-0000-0500-000003000000}"/>
            </a:ext>
          </a:extLst>
        </xdr:cNvPr>
        <xdr:cNvSpPr/>
      </xdr:nvSpPr>
      <xdr:spPr>
        <a:xfrm rot="10800000">
          <a:off x="144780" y="38011099"/>
          <a:ext cx="1175173" cy="312420"/>
        </a:xfrm>
        <a:prstGeom prst="leftArrow">
          <a:avLst/>
        </a:prstGeom>
        <a:solidFill>
          <a:schemeClr val="bg1"/>
        </a:solidFill>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fr-CA" sz="1100"/>
        </a:p>
      </xdr:txBody>
    </xdr:sp>
    <xdr:clientData/>
  </xdr:twoCellAnchor>
  <xdr:twoCellAnchor>
    <xdr:from>
      <xdr:col>0</xdr:col>
      <xdr:colOff>33867</xdr:colOff>
      <xdr:row>0</xdr:row>
      <xdr:rowOff>33867</xdr:rowOff>
    </xdr:from>
    <xdr:to>
      <xdr:col>1</xdr:col>
      <xdr:colOff>4572000</xdr:colOff>
      <xdr:row>2</xdr:row>
      <xdr:rowOff>135467</xdr:rowOff>
    </xdr:to>
    <xdr:sp macro="" textlink="">
      <xdr:nvSpPr>
        <xdr:cNvPr id="2" name="Rectangle : coins arrondis 1">
          <a:extLst>
            <a:ext uri="{FF2B5EF4-FFF2-40B4-BE49-F238E27FC236}">
              <a16:creationId xmlns:a16="http://schemas.microsoft.com/office/drawing/2014/main" id="{A158C8A0-2B14-00CE-A044-8C2AC0F0492D}"/>
            </a:ext>
          </a:extLst>
        </xdr:cNvPr>
        <xdr:cNvSpPr/>
      </xdr:nvSpPr>
      <xdr:spPr>
        <a:xfrm>
          <a:off x="33867" y="33867"/>
          <a:ext cx="4927600" cy="1261533"/>
        </a:xfrm>
        <a:prstGeom prst="roundRect">
          <a:avLst/>
        </a:prstGeom>
        <a:ln>
          <a:solidFill>
            <a:schemeClr val="accent1"/>
          </a:solidFill>
        </a:ln>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r>
            <a:rPr lang="fr-CA" sz="3200">
              <a:latin typeface="Raleway" pitchFamily="2" charset="0"/>
            </a:rPr>
            <a:t>Budget réparti sur l'année</a:t>
          </a:r>
        </a:p>
      </xdr:txBody>
    </xdr:sp>
    <xdr:clientData/>
  </xdr:twoCellAnchor>
  <xdr:twoCellAnchor editAs="oneCell">
    <xdr:from>
      <xdr:col>1</xdr:col>
      <xdr:colOff>3620649</xdr:colOff>
      <xdr:row>1</xdr:row>
      <xdr:rowOff>160866</xdr:rowOff>
    </xdr:from>
    <xdr:to>
      <xdr:col>1</xdr:col>
      <xdr:colOff>4482547</xdr:colOff>
      <xdr:row>2</xdr:row>
      <xdr:rowOff>141393</xdr:rowOff>
    </xdr:to>
    <xdr:pic>
      <xdr:nvPicPr>
        <xdr:cNvPr id="4" name="Image 3">
          <a:extLst>
            <a:ext uri="{FF2B5EF4-FFF2-40B4-BE49-F238E27FC236}">
              <a16:creationId xmlns:a16="http://schemas.microsoft.com/office/drawing/2014/main" id="{8B5844BF-8165-42E1-AF31-65CC57B95D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10116" y="584199"/>
          <a:ext cx="890473" cy="7171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optionconsommateurs.sharepoint.com/sites/Budgetaire/DocumentsConsultationsBudget/Outils/2024-11-04_Grille%20budg&#233;taire%20OC_pour%20CB.xlsx" TargetMode="External"/><Relationship Id="rId1" Type="http://schemas.openxmlformats.org/officeDocument/2006/relationships/externalLinkPath" Target="2024-11-04_Grille%20budg&#233;taire%20OC_pour%20C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HJhNLsbP-UOenHqAG6RAD-pG-msdk79Pp33n_8P6SC-PUFfqMchnTKNMhaDEDFYv" itemId="01LQTICBT6U5OPJW4IERH2D4UECVGJV55N">
      <xxl21:absoluteUrl r:id="rId2"/>
    </xxl21:alternateUrls>
    <sheetNames>
      <sheetName val="Instructions"/>
      <sheetName val="Informations générales"/>
      <sheetName val="Bilan financier"/>
      <sheetName val="Budget mensuel"/>
      <sheetName val="Récapitulatif"/>
      <sheetName val="Projet maison ou condo"/>
      <sheetName val="Suivi budget annuel"/>
    </sheetNames>
    <sheetDataSet>
      <sheetData sheetId="0"/>
      <sheetData sheetId="1"/>
      <sheetData sheetId="2"/>
      <sheetData sheetId="3">
        <row r="29">
          <cell r="C29"/>
        </row>
      </sheetData>
      <sheetData sheetId="4"/>
      <sheetData sheetId="5"/>
      <sheetData sheetId="6"/>
    </sheetDataSet>
  </externalBook>
</externalLink>
</file>

<file path=xl/theme/theme1.xml><?xml version="1.0" encoding="utf-8"?>
<a:theme xmlns:a="http://schemas.openxmlformats.org/drawingml/2006/main" name="Thème Office">
  <a:themeElements>
    <a:clrScheme name="Love &amp; Cash">
      <a:dk1>
        <a:srgbClr val="E04545"/>
      </a:dk1>
      <a:lt1>
        <a:sysClr val="window" lastClr="FFFFFF"/>
      </a:lt1>
      <a:dk2>
        <a:srgbClr val="701E2B"/>
      </a:dk2>
      <a:lt2>
        <a:srgbClr val="E7E6E6"/>
      </a:lt2>
      <a:accent1>
        <a:srgbClr val="701E2B"/>
      </a:accent1>
      <a:accent2>
        <a:srgbClr val="E04545"/>
      </a:accent2>
      <a:accent3>
        <a:srgbClr val="FFD777"/>
      </a:accent3>
      <a:accent4>
        <a:srgbClr val="F2D7C5"/>
      </a:accent4>
      <a:accent5>
        <a:srgbClr val="CAF0FF"/>
      </a:accent5>
      <a:accent6>
        <a:srgbClr val="E7E6E6"/>
      </a:accent6>
      <a:hlink>
        <a:srgbClr val="21C0FF"/>
      </a:hlink>
      <a:folHlink>
        <a:srgbClr val="E9BB9B"/>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cmhc-schl.gc.ca/fr/professionnels/financement-de-projets-et-financement-hypothecaire/assurance-pret-hypothecaire/aph-po-et-petits-immeubles-locatifs/schl-achat"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73581-1907-4A25-AD35-E3E5F832EAC1}">
  <sheetPr>
    <pageSetUpPr fitToPage="1"/>
  </sheetPr>
  <dimension ref="A1:Q57"/>
  <sheetViews>
    <sheetView showGridLines="0" showRowColHeaders="0" zoomScaleNormal="100" workbookViewId="0">
      <selection activeCell="A46" sqref="A46"/>
    </sheetView>
  </sheetViews>
  <sheetFormatPr defaultColWidth="11.42578125" defaultRowHeight="13.15"/>
  <sheetData>
    <row r="1" spans="1:16" ht="72" customHeight="1">
      <c r="A1" s="665"/>
      <c r="B1" s="666"/>
      <c r="C1" s="666"/>
      <c r="D1" s="666"/>
      <c r="E1" s="666"/>
      <c r="F1" s="666"/>
      <c r="G1" s="666"/>
      <c r="H1" s="666"/>
      <c r="I1" s="667"/>
    </row>
    <row r="2" spans="1:16">
      <c r="A2" s="1"/>
      <c r="I2" s="2"/>
    </row>
    <row r="3" spans="1:16">
      <c r="A3" s="1"/>
      <c r="I3" s="2"/>
    </row>
    <row r="4" spans="1:16">
      <c r="A4" s="1"/>
      <c r="I4" s="2"/>
    </row>
    <row r="5" spans="1:16">
      <c r="A5" s="1"/>
      <c r="I5" s="2"/>
    </row>
    <row r="6" spans="1:16">
      <c r="A6" s="1"/>
      <c r="I6" s="2"/>
    </row>
    <row r="7" spans="1:16">
      <c r="A7" s="1"/>
      <c r="I7" s="2"/>
    </row>
    <row r="8" spans="1:16">
      <c r="A8" s="1"/>
      <c r="I8" s="2"/>
    </row>
    <row r="9" spans="1:16">
      <c r="A9" s="1"/>
      <c r="I9" s="2"/>
    </row>
    <row r="10" spans="1:16">
      <c r="A10" s="1"/>
      <c r="I10" s="2"/>
    </row>
    <row r="11" spans="1:16">
      <c r="A11" s="1"/>
      <c r="I11" s="2"/>
    </row>
    <row r="12" spans="1:16">
      <c r="A12" s="1"/>
      <c r="I12" s="2"/>
    </row>
    <row r="13" spans="1:16">
      <c r="A13" s="1"/>
      <c r="I13" s="2"/>
    </row>
    <row r="14" spans="1:16">
      <c r="A14" s="1"/>
      <c r="I14" s="2"/>
    </row>
    <row r="15" spans="1:16">
      <c r="A15" s="1"/>
      <c r="I15" s="2"/>
    </row>
    <row r="16" spans="1:16">
      <c r="A16" s="1"/>
      <c r="I16" s="2"/>
      <c r="L16" s="155"/>
      <c r="P16" s="155"/>
    </row>
    <row r="17" spans="1:16">
      <c r="A17" s="1"/>
      <c r="I17" s="2"/>
    </row>
    <row r="18" spans="1:16">
      <c r="A18" s="1"/>
      <c r="I18" s="2"/>
    </row>
    <row r="19" spans="1:16">
      <c r="A19" s="1"/>
      <c r="I19" s="2"/>
    </row>
    <row r="20" spans="1:16">
      <c r="A20" s="1"/>
      <c r="I20" s="2"/>
      <c r="P20" s="155"/>
    </row>
    <row r="21" spans="1:16">
      <c r="A21" s="1"/>
      <c r="I21" s="2"/>
    </row>
    <row r="22" spans="1:16">
      <c r="A22" s="1"/>
      <c r="I22" s="2"/>
    </row>
    <row r="23" spans="1:16">
      <c r="A23" s="1"/>
      <c r="I23" s="2"/>
    </row>
    <row r="24" spans="1:16">
      <c r="A24" s="1"/>
      <c r="I24" s="2"/>
    </row>
    <row r="25" spans="1:16">
      <c r="A25" s="1"/>
      <c r="I25" s="2"/>
    </row>
    <row r="26" spans="1:16">
      <c r="A26" s="1"/>
      <c r="I26" s="2"/>
    </row>
    <row r="27" spans="1:16">
      <c r="A27" s="1"/>
      <c r="I27" s="2"/>
    </row>
    <row r="28" spans="1:16">
      <c r="A28" s="1"/>
      <c r="I28" s="2"/>
    </row>
    <row r="29" spans="1:16">
      <c r="A29" s="1"/>
      <c r="I29" s="2"/>
    </row>
    <row r="30" spans="1:16">
      <c r="A30" s="1"/>
      <c r="I30" s="2"/>
    </row>
    <row r="31" spans="1:16">
      <c r="A31" s="1"/>
      <c r="I31" s="2"/>
    </row>
    <row r="32" spans="1:16">
      <c r="A32" s="1"/>
      <c r="I32" s="2"/>
    </row>
    <row r="33" spans="1:17">
      <c r="A33" s="1"/>
      <c r="I33" s="2"/>
    </row>
    <row r="34" spans="1:17">
      <c r="A34" s="1"/>
      <c r="I34" s="2"/>
    </row>
    <row r="35" spans="1:17">
      <c r="A35" s="1"/>
      <c r="I35" s="2"/>
    </row>
    <row r="36" spans="1:17">
      <c r="A36" s="1"/>
      <c r="I36" s="2"/>
    </row>
    <row r="37" spans="1:17">
      <c r="A37" s="1"/>
      <c r="I37" s="2"/>
    </row>
    <row r="38" spans="1:17">
      <c r="A38" s="1"/>
      <c r="I38" s="2"/>
    </row>
    <row r="39" spans="1:17">
      <c r="A39" s="1"/>
      <c r="I39" s="2"/>
    </row>
    <row r="40" spans="1:17">
      <c r="A40" s="1"/>
      <c r="I40" s="2"/>
    </row>
    <row r="41" spans="1:17">
      <c r="A41" s="1"/>
      <c r="I41" s="2"/>
    </row>
    <row r="42" spans="1:17">
      <c r="A42" s="1"/>
      <c r="I42" s="2"/>
    </row>
    <row r="43" spans="1:17">
      <c r="A43" s="1"/>
      <c r="I43" s="2"/>
    </row>
    <row r="44" spans="1:17">
      <c r="A44" s="1"/>
      <c r="I44" s="2"/>
    </row>
    <row r="45" spans="1:17">
      <c r="A45" s="1"/>
      <c r="I45" s="2"/>
    </row>
    <row r="46" spans="1:17">
      <c r="A46" s="464"/>
      <c r="B46" s="465"/>
      <c r="C46" s="465"/>
      <c r="D46" s="465"/>
      <c r="E46" s="465"/>
      <c r="F46" s="465"/>
      <c r="G46" s="465"/>
      <c r="H46" s="465"/>
      <c r="I46" s="466"/>
      <c r="J46" s="465"/>
      <c r="K46" s="465"/>
      <c r="L46" s="465"/>
      <c r="M46" s="465"/>
      <c r="N46" s="465"/>
      <c r="O46" s="465"/>
      <c r="P46" s="465"/>
      <c r="Q46" s="465"/>
    </row>
    <row r="47" spans="1:17">
      <c r="A47" s="464"/>
      <c r="B47" s="465"/>
      <c r="C47" s="465"/>
      <c r="D47" s="465"/>
      <c r="E47" s="465"/>
      <c r="F47" s="465"/>
      <c r="G47" s="465"/>
      <c r="H47" s="465"/>
      <c r="I47" s="466"/>
      <c r="J47" s="465"/>
      <c r="K47" s="465"/>
      <c r="L47" s="465"/>
      <c r="M47" s="465"/>
      <c r="N47" s="465"/>
      <c r="O47" s="465"/>
      <c r="P47" s="465"/>
      <c r="Q47" s="465"/>
    </row>
    <row r="48" spans="1:17">
      <c r="A48" s="464"/>
      <c r="B48" s="465"/>
      <c r="C48" s="465"/>
      <c r="D48" s="465"/>
      <c r="E48" s="465"/>
      <c r="F48" s="465"/>
      <c r="G48" s="465"/>
      <c r="H48" s="465"/>
      <c r="I48" s="466"/>
      <c r="J48" s="465"/>
      <c r="K48" s="465"/>
      <c r="L48" s="465"/>
      <c r="M48" s="465"/>
      <c r="N48" s="465"/>
      <c r="O48" s="465"/>
      <c r="P48" s="465"/>
      <c r="Q48" s="465"/>
    </row>
    <row r="49" spans="1:17">
      <c r="A49" s="464"/>
      <c r="B49" s="465"/>
      <c r="C49" s="465"/>
      <c r="D49" s="465"/>
      <c r="E49" s="465"/>
      <c r="F49" s="465"/>
      <c r="G49" s="465"/>
      <c r="H49" s="465"/>
      <c r="I49" s="466"/>
      <c r="J49" s="465"/>
      <c r="K49" s="465"/>
      <c r="L49" s="465"/>
      <c r="M49" s="465"/>
      <c r="N49" s="465"/>
      <c r="O49" s="465"/>
      <c r="P49" s="465"/>
      <c r="Q49" s="465"/>
    </row>
    <row r="50" spans="1:17">
      <c r="A50" s="464"/>
      <c r="B50" s="465"/>
      <c r="C50" s="465"/>
      <c r="D50" s="465"/>
      <c r="E50" s="465"/>
      <c r="F50" s="465"/>
      <c r="G50" s="465"/>
      <c r="H50" s="465"/>
      <c r="I50" s="466"/>
      <c r="J50" s="465"/>
      <c r="K50" s="465"/>
      <c r="L50" s="465"/>
      <c r="M50" s="465"/>
      <c r="N50" s="465"/>
      <c r="O50" s="465"/>
      <c r="P50" s="465"/>
      <c r="Q50" s="465"/>
    </row>
    <row r="51" spans="1:17">
      <c r="A51" s="464"/>
      <c r="B51" s="465"/>
      <c r="C51" s="465"/>
      <c r="D51" s="465"/>
      <c r="E51" s="465"/>
      <c r="F51" s="465"/>
      <c r="G51" s="465"/>
      <c r="H51" s="465"/>
      <c r="I51" s="466"/>
      <c r="J51" s="465"/>
      <c r="K51" s="465"/>
      <c r="L51" s="465"/>
      <c r="M51" s="465"/>
      <c r="N51" s="465"/>
      <c r="O51" s="465"/>
      <c r="P51" s="465"/>
      <c r="Q51" s="465"/>
    </row>
    <row r="52" spans="1:17">
      <c r="A52" s="464"/>
      <c r="B52" s="465"/>
      <c r="C52" s="465"/>
      <c r="D52" s="465"/>
      <c r="E52" s="465"/>
      <c r="F52" s="465"/>
      <c r="G52" s="465"/>
      <c r="H52" s="465"/>
      <c r="I52" s="466"/>
      <c r="J52" s="465"/>
      <c r="K52" s="465"/>
      <c r="L52" s="465"/>
      <c r="M52" s="465"/>
      <c r="N52" s="465"/>
      <c r="O52" s="465"/>
      <c r="P52" s="465"/>
      <c r="Q52" s="465"/>
    </row>
    <row r="53" spans="1:17">
      <c r="A53" s="464"/>
      <c r="B53" s="465"/>
      <c r="C53" s="465"/>
      <c r="D53" s="465"/>
      <c r="E53" s="465"/>
      <c r="F53" s="465"/>
      <c r="G53" s="465"/>
      <c r="H53" s="465"/>
      <c r="I53" s="466"/>
      <c r="J53" s="465"/>
      <c r="K53" s="465"/>
      <c r="L53" s="465"/>
      <c r="M53" s="465"/>
      <c r="N53" s="465"/>
      <c r="O53" s="465"/>
      <c r="P53" s="465"/>
      <c r="Q53" s="465"/>
    </row>
    <row r="54" spans="1:17">
      <c r="A54" s="464"/>
      <c r="B54" s="465"/>
      <c r="C54" s="465"/>
      <c r="D54" s="465"/>
      <c r="E54" s="465"/>
      <c r="F54" s="465"/>
      <c r="G54" s="465"/>
      <c r="H54" s="465"/>
      <c r="I54" s="466"/>
      <c r="J54" s="465"/>
      <c r="K54" s="465"/>
      <c r="L54" s="465"/>
      <c r="M54" s="465"/>
      <c r="N54" s="465"/>
      <c r="O54" s="465"/>
      <c r="P54" s="465"/>
      <c r="Q54" s="465"/>
    </row>
    <row r="55" spans="1:17">
      <c r="A55" s="464"/>
      <c r="B55" s="465"/>
      <c r="C55" s="465"/>
      <c r="D55" s="465"/>
      <c r="E55" s="465"/>
      <c r="F55" s="465"/>
      <c r="G55" s="465"/>
      <c r="H55" s="465"/>
      <c r="I55" s="466"/>
      <c r="J55" s="465"/>
      <c r="K55" s="465"/>
      <c r="L55" s="465"/>
      <c r="M55" s="465"/>
      <c r="N55" s="465"/>
      <c r="O55" s="465"/>
      <c r="P55" s="465"/>
      <c r="Q55" s="465"/>
    </row>
    <row r="56" spans="1:17">
      <c r="A56" s="464"/>
      <c r="B56" s="465"/>
      <c r="C56" s="465"/>
      <c r="D56" s="465"/>
      <c r="E56" s="465"/>
      <c r="F56" s="465"/>
      <c r="G56" s="465"/>
      <c r="H56" s="465"/>
      <c r="I56" s="466"/>
      <c r="J56" s="465"/>
      <c r="K56" s="465"/>
      <c r="L56" s="465"/>
      <c r="M56" s="465"/>
      <c r="N56" s="465"/>
      <c r="O56" s="465"/>
      <c r="P56" s="465"/>
      <c r="Q56" s="465"/>
    </row>
    <row r="57" spans="1:17">
      <c r="A57" s="3"/>
      <c r="B57" s="4"/>
      <c r="C57" s="4"/>
      <c r="D57" s="4"/>
      <c r="E57" s="4"/>
      <c r="F57" s="4"/>
      <c r="G57" s="4"/>
      <c r="H57" s="4"/>
      <c r="I57" s="5"/>
    </row>
  </sheetData>
  <mergeCells count="1">
    <mergeCell ref="A1:I1"/>
  </mergeCells>
  <printOptions horizontalCentered="1" verticalCentered="1"/>
  <pageMargins left="0.31496062992125984" right="0.23622047244094491" top="0.39370078740157483" bottom="0.23622047244094491" header="0.31496062992125984" footer="0.31496062992125984"/>
  <pageSetup scale="5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2F8EA-8770-4812-9DE6-CBA2353CECD5}">
  <dimension ref="A1:S135"/>
  <sheetViews>
    <sheetView zoomScaleNormal="100" workbookViewId="0"/>
  </sheetViews>
  <sheetFormatPr defaultColWidth="14.42578125" defaultRowHeight="15.75" customHeight="1"/>
  <cols>
    <col min="1" max="1" width="6.7109375" style="539" customWidth="1"/>
    <col min="2" max="2" width="21.85546875" style="510" customWidth="1"/>
    <col min="3" max="3" width="21" style="510" customWidth="1"/>
    <col min="4" max="4" width="14.42578125" style="510"/>
    <col min="5" max="5" width="24.42578125" style="510" customWidth="1"/>
    <col min="6" max="6" width="17.7109375" style="510" customWidth="1"/>
    <col min="7" max="7" width="13.5703125" style="510" customWidth="1"/>
    <col min="8" max="8" width="25.42578125" style="510" customWidth="1"/>
    <col min="9" max="9" width="13" style="510" customWidth="1"/>
    <col min="10" max="10" width="15.140625" style="510" customWidth="1"/>
    <col min="11" max="11" width="24" style="510" customWidth="1"/>
    <col min="12" max="12" width="4.140625" style="539" customWidth="1"/>
    <col min="13" max="13" width="14.42578125" style="557"/>
    <col min="14" max="19" width="14.42578125" style="552"/>
    <col min="20" max="16384" width="14.42578125" style="510"/>
  </cols>
  <sheetData>
    <row r="1" spans="1:19" ht="46.15">
      <c r="A1" s="531"/>
      <c r="B1" s="673"/>
      <c r="C1" s="674"/>
      <c r="D1" s="674"/>
      <c r="E1" s="674"/>
      <c r="F1" s="674"/>
      <c r="G1" s="674"/>
      <c r="H1" s="674"/>
      <c r="I1" s="674"/>
      <c r="J1" s="674"/>
      <c r="K1" s="674"/>
    </row>
    <row r="2" spans="1:19" s="513" customFormat="1" ht="30.6">
      <c r="A2" s="532"/>
      <c r="B2" s="511"/>
      <c r="C2" s="512"/>
      <c r="D2" s="512"/>
      <c r="E2" s="512"/>
      <c r="F2" s="512"/>
      <c r="G2" s="512"/>
      <c r="H2" s="512"/>
      <c r="I2" s="512"/>
      <c r="J2" s="512"/>
      <c r="K2" s="512"/>
      <c r="L2" s="613"/>
      <c r="M2" s="558"/>
      <c r="N2" s="553"/>
      <c r="O2" s="553"/>
      <c r="P2" s="553"/>
      <c r="Q2" s="553"/>
      <c r="R2" s="553"/>
      <c r="S2" s="553"/>
    </row>
    <row r="3" spans="1:19" s="514" customFormat="1" ht="43.15">
      <c r="A3" s="533"/>
      <c r="B3" s="541" t="s">
        <v>0</v>
      </c>
      <c r="C3" s="515"/>
      <c r="D3" s="543"/>
      <c r="E3" s="541" t="s">
        <v>1</v>
      </c>
      <c r="F3" s="515"/>
      <c r="G3" s="546"/>
      <c r="H3" s="604" t="s">
        <v>2</v>
      </c>
      <c r="I3" s="675"/>
      <c r="J3" s="675"/>
      <c r="K3" s="564"/>
      <c r="L3" s="614"/>
      <c r="M3" s="559"/>
      <c r="N3" s="554"/>
      <c r="O3" s="554"/>
      <c r="P3" s="554"/>
      <c r="Q3" s="554"/>
      <c r="R3" s="554"/>
      <c r="S3" s="554"/>
    </row>
    <row r="4" spans="1:19" s="514" customFormat="1" ht="14.45">
      <c r="A4" s="533"/>
      <c r="B4" s="540"/>
      <c r="C4" s="542"/>
      <c r="D4" s="544"/>
      <c r="E4" s="540"/>
      <c r="F4" s="542"/>
      <c r="G4" s="545"/>
      <c r="H4" s="547"/>
      <c r="I4" s="548"/>
      <c r="J4" s="548"/>
      <c r="K4" s="550"/>
      <c r="L4" s="614"/>
      <c r="M4" s="559"/>
      <c r="N4" s="554"/>
      <c r="O4" s="554"/>
      <c r="P4" s="554"/>
      <c r="Q4" s="554"/>
      <c r="R4" s="554"/>
      <c r="S4" s="554"/>
    </row>
    <row r="5" spans="1:19" s="514" customFormat="1" ht="14.45">
      <c r="A5" s="534"/>
      <c r="B5" s="517"/>
      <c r="C5" s="517"/>
      <c r="D5" s="518"/>
      <c r="E5" s="565"/>
      <c r="F5" s="566"/>
      <c r="G5" s="566"/>
      <c r="H5" s="566"/>
      <c r="I5" s="567"/>
      <c r="J5" s="566"/>
      <c r="K5" s="566"/>
      <c r="L5" s="533"/>
      <c r="M5" s="559"/>
      <c r="N5" s="554"/>
      <c r="O5" s="554"/>
      <c r="P5" s="554"/>
      <c r="Q5" s="554"/>
      <c r="R5" s="554"/>
      <c r="S5" s="554"/>
    </row>
    <row r="6" spans="1:19" s="516" customFormat="1" ht="14.45">
      <c r="A6" s="560"/>
      <c r="B6" s="584" t="s">
        <v>3</v>
      </c>
      <c r="C6" s="676"/>
      <c r="D6" s="676"/>
      <c r="E6" s="563"/>
      <c r="F6" s="564"/>
      <c r="G6" s="564"/>
      <c r="H6" s="564"/>
      <c r="I6" s="564"/>
      <c r="J6" s="564"/>
      <c r="K6" s="564"/>
      <c r="L6" s="535"/>
      <c r="M6" s="560"/>
      <c r="N6" s="555"/>
      <c r="O6" s="555"/>
      <c r="P6" s="555"/>
      <c r="Q6" s="555"/>
      <c r="R6" s="555"/>
      <c r="S6" s="555"/>
    </row>
    <row r="7" spans="1:19" s="516" customFormat="1" ht="14.45">
      <c r="A7" s="560"/>
      <c r="B7" s="520" t="s">
        <v>4</v>
      </c>
      <c r="C7" s="677"/>
      <c r="D7" s="678"/>
      <c r="E7" s="555"/>
      <c r="F7" s="555"/>
      <c r="G7" s="555"/>
      <c r="H7" s="555"/>
      <c r="I7" s="555"/>
      <c r="J7" s="555"/>
      <c r="K7" s="555"/>
      <c r="L7" s="535"/>
      <c r="M7" s="560"/>
      <c r="N7" s="555"/>
      <c r="O7" s="555"/>
      <c r="P7" s="555"/>
      <c r="Q7" s="555"/>
      <c r="R7" s="555"/>
      <c r="S7" s="555"/>
    </row>
    <row r="8" spans="1:19" s="516" customFormat="1" ht="14.45">
      <c r="A8" s="560"/>
      <c r="B8" s="583" t="s">
        <v>5</v>
      </c>
      <c r="C8" s="579"/>
      <c r="D8" s="570"/>
      <c r="E8" s="555"/>
      <c r="F8" s="555"/>
      <c r="G8" s="555"/>
      <c r="H8" s="555"/>
      <c r="I8" s="555"/>
      <c r="J8" s="555"/>
      <c r="K8" s="555"/>
      <c r="L8" s="535"/>
      <c r="M8" s="560"/>
      <c r="N8" s="555"/>
      <c r="O8" s="555"/>
      <c r="P8" s="555"/>
      <c r="Q8" s="555"/>
      <c r="R8" s="555"/>
      <c r="S8" s="555"/>
    </row>
    <row r="9" spans="1:19" s="516" customFormat="1" ht="14.45">
      <c r="A9" s="560"/>
      <c r="B9" s="583" t="s">
        <v>6</v>
      </c>
      <c r="C9" s="579"/>
      <c r="D9" s="571"/>
      <c r="E9" s="555"/>
      <c r="F9" s="555"/>
      <c r="G9" s="555"/>
      <c r="H9" s="555"/>
      <c r="I9" s="555"/>
      <c r="J9" s="555"/>
      <c r="K9" s="555"/>
      <c r="L9" s="535"/>
      <c r="M9" s="560"/>
      <c r="N9" s="555"/>
      <c r="O9" s="555"/>
      <c r="P9" s="555"/>
      <c r="Q9" s="555"/>
      <c r="R9" s="555"/>
      <c r="S9" s="555"/>
    </row>
    <row r="10" spans="1:19" s="516" customFormat="1" ht="14.45">
      <c r="A10" s="560"/>
      <c r="B10" s="583" t="s">
        <v>7</v>
      </c>
      <c r="C10" s="579"/>
      <c r="D10" s="572" t="s">
        <v>8</v>
      </c>
      <c r="E10" s="574"/>
      <c r="F10" s="555"/>
      <c r="G10" s="555"/>
      <c r="H10" s="555"/>
      <c r="I10" s="555"/>
      <c r="J10" s="555"/>
      <c r="K10" s="555"/>
      <c r="L10" s="535"/>
      <c r="M10" s="560"/>
      <c r="N10" s="555"/>
      <c r="O10" s="555"/>
      <c r="P10" s="555"/>
      <c r="Q10" s="555"/>
      <c r="R10" s="555"/>
      <c r="S10" s="555"/>
    </row>
    <row r="11" spans="1:19" s="516" customFormat="1" ht="14.45">
      <c r="A11" s="560"/>
      <c r="B11" s="582" t="s">
        <v>9</v>
      </c>
      <c r="C11" s="521"/>
      <c r="D11" s="562"/>
      <c r="E11" s="573"/>
      <c r="F11" s="555"/>
      <c r="G11" s="555"/>
      <c r="H11" s="555"/>
      <c r="I11" s="555"/>
      <c r="J11" s="555"/>
      <c r="K11" s="555"/>
      <c r="L11" s="535"/>
      <c r="M11" s="560"/>
      <c r="N11" s="555"/>
      <c r="O11" s="555"/>
      <c r="P11" s="555"/>
      <c r="Q11" s="555"/>
      <c r="R11" s="555"/>
      <c r="S11" s="555"/>
    </row>
    <row r="12" spans="1:19" s="516" customFormat="1" ht="14.45">
      <c r="A12" s="585"/>
      <c r="B12" s="581" t="s">
        <v>10</v>
      </c>
      <c r="C12" s="579"/>
      <c r="D12" s="577" t="s">
        <v>11</v>
      </c>
      <c r="E12" s="575"/>
      <c r="F12" s="555"/>
      <c r="G12" s="555"/>
      <c r="H12" s="555"/>
      <c r="I12" s="555"/>
      <c r="J12" s="555"/>
      <c r="K12" s="555"/>
      <c r="L12" s="535"/>
      <c r="M12" s="560"/>
      <c r="N12" s="555"/>
      <c r="O12" s="555"/>
      <c r="P12" s="555"/>
      <c r="Q12" s="555"/>
      <c r="R12" s="555"/>
      <c r="S12" s="555"/>
    </row>
    <row r="13" spans="1:19" s="514" customFormat="1" ht="14.45">
      <c r="A13" s="559"/>
      <c r="C13" s="578"/>
      <c r="D13" s="540"/>
      <c r="E13" s="578"/>
      <c r="F13" s="568"/>
      <c r="G13" s="569"/>
      <c r="H13" s="568"/>
      <c r="I13" s="569"/>
      <c r="J13" s="569"/>
      <c r="K13" s="569"/>
      <c r="L13" s="533"/>
      <c r="M13" s="559"/>
      <c r="N13" s="554"/>
      <c r="O13" s="554"/>
      <c r="P13" s="554"/>
      <c r="Q13" s="554"/>
      <c r="R13" s="554"/>
      <c r="S13" s="554"/>
    </row>
    <row r="14" spans="1:19" s="514" customFormat="1" ht="14.45">
      <c r="A14" s="534"/>
      <c r="B14" s="517"/>
      <c r="C14" s="517"/>
      <c r="D14" s="518"/>
      <c r="E14" s="519"/>
      <c r="F14" s="517"/>
      <c r="G14" s="517"/>
      <c r="H14" s="517"/>
      <c r="I14" s="518"/>
      <c r="J14" s="517"/>
      <c r="K14" s="517"/>
      <c r="L14" s="533"/>
      <c r="M14" s="559"/>
      <c r="N14" s="554"/>
      <c r="O14" s="554"/>
      <c r="P14" s="554"/>
      <c r="Q14" s="554"/>
      <c r="R14" s="554"/>
      <c r="S14" s="554"/>
    </row>
    <row r="15" spans="1:19" s="516" customFormat="1" ht="14.45">
      <c r="A15" s="536"/>
      <c r="B15" s="586"/>
      <c r="C15" s="551"/>
      <c r="D15" s="593"/>
      <c r="E15" s="563"/>
      <c r="F15" s="551"/>
      <c r="G15" s="564"/>
      <c r="H15" s="551"/>
      <c r="I15" s="590"/>
      <c r="J15" s="564"/>
      <c r="K15" s="564"/>
      <c r="L15" s="535"/>
      <c r="M15" s="560"/>
      <c r="N15" s="555"/>
      <c r="O15" s="555"/>
      <c r="P15" s="555"/>
      <c r="Q15" s="555"/>
      <c r="R15" s="555"/>
      <c r="S15" s="555"/>
    </row>
    <row r="16" spans="1:19" s="516" customFormat="1" ht="14.45">
      <c r="A16" s="560"/>
      <c r="B16" s="562" t="s">
        <v>12</v>
      </c>
      <c r="C16" s="594"/>
      <c r="D16" s="580"/>
      <c r="E16" s="551"/>
      <c r="F16" s="592" t="s">
        <v>13</v>
      </c>
      <c r="G16" s="588"/>
      <c r="H16" s="591"/>
      <c r="I16" s="522"/>
      <c r="J16" s="588"/>
      <c r="K16" s="589"/>
      <c r="L16" s="535"/>
      <c r="M16" s="560"/>
      <c r="N16" s="555"/>
      <c r="O16" s="555"/>
      <c r="P16" s="555"/>
      <c r="Q16" s="555"/>
      <c r="R16" s="555"/>
      <c r="S16" s="555"/>
    </row>
    <row r="17" spans="1:19" s="516" customFormat="1" ht="14.45">
      <c r="A17" s="560"/>
      <c r="B17" s="596"/>
      <c r="C17" s="516" t="s">
        <v>14</v>
      </c>
      <c r="D17" s="597"/>
      <c r="E17" s="600"/>
      <c r="F17" s="679"/>
      <c r="G17" s="680"/>
      <c r="H17" s="680"/>
      <c r="I17" s="680"/>
      <c r="J17" s="680"/>
      <c r="K17" s="681"/>
      <c r="L17" s="535"/>
      <c r="M17" s="560"/>
      <c r="N17" s="555"/>
      <c r="O17" s="555"/>
      <c r="P17" s="555"/>
      <c r="Q17" s="555"/>
      <c r="R17" s="555"/>
      <c r="S17" s="555"/>
    </row>
    <row r="18" spans="1:19" s="516" customFormat="1" ht="14.45">
      <c r="A18" s="560"/>
      <c r="B18" s="688"/>
      <c r="C18" s="668"/>
      <c r="D18" s="598" t="s">
        <v>15</v>
      </c>
      <c r="E18" s="601"/>
      <c r="F18" s="682"/>
      <c r="G18" s="683"/>
      <c r="H18" s="683"/>
      <c r="I18" s="683"/>
      <c r="J18" s="683"/>
      <c r="K18" s="684"/>
      <c r="L18" s="535"/>
      <c r="M18" s="560"/>
      <c r="N18" s="555"/>
      <c r="O18" s="555"/>
      <c r="P18" s="555"/>
      <c r="Q18" s="555"/>
      <c r="R18" s="555"/>
      <c r="S18" s="555"/>
    </row>
    <row r="19" spans="1:19" s="516" customFormat="1" ht="14.45">
      <c r="A19" s="560"/>
      <c r="B19" s="688"/>
      <c r="C19" s="668"/>
      <c r="D19" s="599" t="s">
        <v>16</v>
      </c>
      <c r="F19" s="685"/>
      <c r="G19" s="686"/>
      <c r="H19" s="686"/>
      <c r="I19" s="686"/>
      <c r="J19" s="686"/>
      <c r="K19" s="687"/>
      <c r="L19" s="535"/>
      <c r="M19" s="560"/>
      <c r="N19" s="555"/>
      <c r="O19" s="555"/>
      <c r="P19" s="555"/>
      <c r="Q19" s="555"/>
      <c r="R19" s="555"/>
      <c r="S19" s="555"/>
    </row>
    <row r="20" spans="1:19" s="516" customFormat="1" ht="14.45">
      <c r="A20" s="560"/>
      <c r="C20" s="571"/>
      <c r="E20" s="596"/>
      <c r="F20" s="602"/>
      <c r="G20" s="602"/>
      <c r="H20" s="602"/>
      <c r="I20" s="603"/>
      <c r="J20" s="603"/>
      <c r="K20" s="603"/>
      <c r="L20" s="595"/>
      <c r="M20" s="560"/>
      <c r="N20" s="555"/>
      <c r="O20" s="555"/>
      <c r="P20" s="555"/>
      <c r="Q20" s="555"/>
      <c r="R20" s="555"/>
      <c r="S20" s="555"/>
    </row>
    <row r="21" spans="1:19" s="514" customFormat="1" ht="14.45">
      <c r="A21" s="534"/>
      <c r="B21" s="517"/>
      <c r="C21" s="517"/>
      <c r="D21" s="518"/>
      <c r="E21" s="519"/>
      <c r="F21" s="517"/>
      <c r="G21" s="517"/>
      <c r="H21" s="517"/>
      <c r="I21" s="518"/>
      <c r="J21" s="517"/>
      <c r="K21" s="517"/>
      <c r="L21" s="533"/>
      <c r="M21" s="559"/>
      <c r="N21" s="554"/>
      <c r="O21" s="554"/>
      <c r="P21" s="554"/>
      <c r="Q21" s="554"/>
      <c r="R21" s="554"/>
      <c r="S21" s="554"/>
    </row>
    <row r="22" spans="1:19" s="516" customFormat="1" ht="14.45">
      <c r="A22" s="560"/>
      <c r="C22" s="551"/>
      <c r="D22" s="587"/>
      <c r="E22" s="580"/>
      <c r="F22" s="586"/>
      <c r="G22" s="605"/>
      <c r="H22" s="605"/>
      <c r="I22" s="522"/>
      <c r="J22" s="549"/>
      <c r="K22" s="551"/>
      <c r="L22" s="535"/>
      <c r="M22" s="560"/>
      <c r="N22" s="555"/>
      <c r="O22" s="555"/>
      <c r="P22" s="555"/>
      <c r="Q22" s="555"/>
      <c r="R22" s="555"/>
      <c r="S22" s="555"/>
    </row>
    <row r="23" spans="1:19" s="516" customFormat="1" ht="14.45">
      <c r="A23" s="560"/>
      <c r="B23" s="668" t="s">
        <v>17</v>
      </c>
      <c r="C23" s="669"/>
      <c r="D23" s="555"/>
      <c r="E23" s="609" t="s">
        <v>18</v>
      </c>
      <c r="F23" s="535"/>
      <c r="G23" s="606" t="s">
        <v>19</v>
      </c>
      <c r="H23" s="607"/>
      <c r="I23" s="596"/>
      <c r="J23" s="606" t="s">
        <v>20</v>
      </c>
      <c r="K23" s="611"/>
      <c r="L23" s="535"/>
      <c r="M23" s="560"/>
      <c r="N23" s="555"/>
      <c r="O23" s="555"/>
      <c r="P23" s="555"/>
      <c r="Q23" s="555"/>
      <c r="R23" s="555"/>
      <c r="S23" s="555"/>
    </row>
    <row r="24" spans="1:19" s="516" customFormat="1" ht="14.45">
      <c r="A24" s="560"/>
      <c r="B24" s="516" t="s">
        <v>21</v>
      </c>
      <c r="C24" s="524"/>
      <c r="D24" s="586"/>
      <c r="E24" s="609" t="s">
        <v>18</v>
      </c>
      <c r="F24" s="596"/>
      <c r="G24" s="523" t="s">
        <v>19</v>
      </c>
      <c r="H24" s="608"/>
      <c r="I24" s="596"/>
      <c r="J24" s="571"/>
      <c r="K24" s="551"/>
      <c r="L24" s="535"/>
      <c r="M24" s="560"/>
      <c r="N24" s="555"/>
      <c r="O24" s="555"/>
      <c r="P24" s="555"/>
      <c r="Q24" s="555"/>
      <c r="R24" s="555"/>
      <c r="S24" s="555"/>
    </row>
    <row r="25" spans="1:19" s="516" customFormat="1" ht="14.45">
      <c r="A25" s="537"/>
      <c r="B25" s="525"/>
      <c r="C25" s="525"/>
      <c r="D25" s="525"/>
      <c r="E25" s="525"/>
      <c r="F25" s="526"/>
      <c r="G25" s="525"/>
      <c r="H25" s="526"/>
      <c r="I25" s="525"/>
      <c r="J25" s="525"/>
      <c r="K25" s="525"/>
      <c r="L25" s="535"/>
      <c r="M25" s="560"/>
      <c r="N25" s="555"/>
      <c r="O25" s="555"/>
      <c r="P25" s="555"/>
      <c r="Q25" s="555"/>
      <c r="R25" s="555"/>
      <c r="S25" s="555"/>
    </row>
    <row r="26" spans="1:19" s="514" customFormat="1" ht="14.45">
      <c r="A26" s="534"/>
      <c r="B26" s="517"/>
      <c r="C26" s="517"/>
      <c r="D26" s="518"/>
      <c r="E26" s="519"/>
      <c r="F26" s="517"/>
      <c r="G26" s="517"/>
      <c r="H26" s="517"/>
      <c r="I26" s="518"/>
      <c r="J26" s="517"/>
      <c r="K26" s="517"/>
      <c r="L26" s="533"/>
      <c r="M26" s="559"/>
      <c r="N26" s="554"/>
      <c r="O26" s="554"/>
      <c r="P26" s="554"/>
      <c r="Q26" s="554"/>
      <c r="R26" s="554"/>
      <c r="S26" s="554"/>
    </row>
    <row r="27" spans="1:19" s="516" customFormat="1" ht="18">
      <c r="A27" s="538"/>
      <c r="B27" s="527" t="s">
        <v>22</v>
      </c>
      <c r="C27" s="528"/>
      <c r="D27" s="529"/>
      <c r="E27" s="530"/>
      <c r="F27" s="530"/>
      <c r="G27" s="530"/>
      <c r="H27" s="530"/>
      <c r="I27" s="530"/>
      <c r="J27" s="530"/>
      <c r="K27" s="530"/>
      <c r="L27" s="535"/>
      <c r="M27" s="560"/>
      <c r="N27" s="555"/>
      <c r="O27" s="555"/>
      <c r="P27" s="555"/>
      <c r="Q27" s="555"/>
      <c r="R27" s="555"/>
      <c r="S27" s="555"/>
    </row>
    <row r="28" spans="1:19" s="514" customFormat="1" ht="14.45">
      <c r="A28" s="533"/>
      <c r="B28" s="670"/>
      <c r="C28" s="670"/>
      <c r="D28" s="670"/>
      <c r="E28" s="670"/>
      <c r="F28" s="670"/>
      <c r="G28" s="670"/>
      <c r="H28" s="670"/>
      <c r="I28" s="670"/>
      <c r="J28" s="670"/>
      <c r="K28" s="670"/>
      <c r="L28" s="533"/>
      <c r="M28" s="559"/>
      <c r="N28" s="554"/>
      <c r="O28" s="554"/>
      <c r="P28" s="554"/>
      <c r="Q28" s="554"/>
      <c r="R28" s="554"/>
      <c r="S28" s="554"/>
    </row>
    <row r="29" spans="1:19" s="514" customFormat="1" ht="14.45">
      <c r="A29" s="533"/>
      <c r="B29" s="671"/>
      <c r="C29" s="671"/>
      <c r="D29" s="671"/>
      <c r="E29" s="671"/>
      <c r="F29" s="671"/>
      <c r="G29" s="671"/>
      <c r="H29" s="671"/>
      <c r="I29" s="671"/>
      <c r="J29" s="671"/>
      <c r="K29" s="671"/>
      <c r="L29" s="533"/>
      <c r="M29" s="559"/>
      <c r="N29" s="554"/>
      <c r="O29" s="554"/>
      <c r="P29" s="554"/>
      <c r="Q29" s="554"/>
      <c r="R29" s="554"/>
      <c r="S29" s="554"/>
    </row>
    <row r="30" spans="1:19" s="514" customFormat="1" ht="14.45">
      <c r="A30" s="533"/>
      <c r="B30" s="671"/>
      <c r="C30" s="671"/>
      <c r="D30" s="671"/>
      <c r="E30" s="671"/>
      <c r="F30" s="671"/>
      <c r="G30" s="671"/>
      <c r="H30" s="671"/>
      <c r="I30" s="671"/>
      <c r="J30" s="671"/>
      <c r="K30" s="671"/>
      <c r="L30" s="533"/>
      <c r="M30" s="559"/>
      <c r="N30" s="554"/>
      <c r="O30" s="554"/>
      <c r="P30" s="554"/>
      <c r="Q30" s="554"/>
      <c r="R30" s="554"/>
      <c r="S30" s="554"/>
    </row>
    <row r="31" spans="1:19" s="514" customFormat="1" ht="14.45">
      <c r="A31" s="533"/>
      <c r="B31" s="671"/>
      <c r="C31" s="671"/>
      <c r="D31" s="671"/>
      <c r="E31" s="671"/>
      <c r="F31" s="671"/>
      <c r="G31" s="671"/>
      <c r="H31" s="671"/>
      <c r="I31" s="671"/>
      <c r="J31" s="671"/>
      <c r="K31" s="671"/>
      <c r="L31" s="533"/>
      <c r="M31" s="559"/>
      <c r="N31" s="554"/>
      <c r="O31" s="554"/>
      <c r="P31" s="554"/>
      <c r="Q31" s="554"/>
      <c r="R31" s="554"/>
      <c r="S31" s="554"/>
    </row>
    <row r="32" spans="1:19" s="514" customFormat="1" ht="14.45">
      <c r="A32" s="533"/>
      <c r="B32" s="671"/>
      <c r="C32" s="671"/>
      <c r="D32" s="671"/>
      <c r="E32" s="671"/>
      <c r="F32" s="671"/>
      <c r="G32" s="671"/>
      <c r="H32" s="671"/>
      <c r="I32" s="671"/>
      <c r="J32" s="671"/>
      <c r="K32" s="671"/>
      <c r="L32" s="533"/>
      <c r="M32" s="559"/>
      <c r="N32" s="554"/>
      <c r="O32" s="554"/>
      <c r="P32" s="554"/>
      <c r="Q32" s="554"/>
      <c r="R32" s="554"/>
      <c r="S32" s="554"/>
    </row>
    <row r="33" spans="1:19" s="514" customFormat="1" ht="14.45">
      <c r="A33" s="533"/>
      <c r="B33" s="671"/>
      <c r="C33" s="671"/>
      <c r="D33" s="671"/>
      <c r="E33" s="671"/>
      <c r="F33" s="671"/>
      <c r="G33" s="671"/>
      <c r="H33" s="671"/>
      <c r="I33" s="671"/>
      <c r="J33" s="671"/>
      <c r="K33" s="671"/>
      <c r="L33" s="533"/>
      <c r="M33" s="559"/>
      <c r="N33" s="554"/>
      <c r="O33" s="554"/>
      <c r="P33" s="554"/>
      <c r="Q33" s="554"/>
      <c r="R33" s="554"/>
      <c r="S33" s="554"/>
    </row>
    <row r="34" spans="1:19" s="514" customFormat="1" ht="14.45">
      <c r="A34" s="533"/>
      <c r="B34" s="672"/>
      <c r="C34" s="672"/>
      <c r="D34" s="672"/>
      <c r="E34" s="672"/>
      <c r="F34" s="672"/>
      <c r="G34" s="672"/>
      <c r="H34" s="672"/>
      <c r="I34" s="672"/>
      <c r="J34" s="672"/>
      <c r="K34" s="672"/>
      <c r="L34" s="533"/>
      <c r="M34" s="559"/>
      <c r="N34" s="554"/>
      <c r="O34" s="554"/>
      <c r="P34" s="554"/>
      <c r="Q34" s="554"/>
      <c r="R34" s="554"/>
      <c r="S34" s="554"/>
    </row>
    <row r="35" spans="1:19" s="514" customFormat="1" ht="14.45">
      <c r="A35" s="576"/>
      <c r="B35" s="610"/>
      <c r="C35" s="545"/>
      <c r="D35" s="610"/>
      <c r="F35" s="610"/>
      <c r="G35" s="610"/>
      <c r="H35" s="610"/>
      <c r="J35" s="610"/>
      <c r="K35" s="610"/>
      <c r="L35" s="540"/>
      <c r="M35" s="618"/>
      <c r="N35" s="569"/>
      <c r="O35" s="569"/>
      <c r="P35" s="569"/>
      <c r="Q35" s="569"/>
      <c r="R35" s="569"/>
      <c r="S35" s="569"/>
    </row>
    <row r="36" spans="1:19" s="612" customFormat="1" ht="13.15">
      <c r="L36" s="615"/>
      <c r="M36" s="619"/>
    </row>
    <row r="37" spans="1:19" s="556" customFormat="1" ht="13.15">
      <c r="L37" s="616"/>
      <c r="M37" s="561"/>
    </row>
    <row r="38" spans="1:19" s="556" customFormat="1" ht="13.15">
      <c r="L38" s="616"/>
      <c r="M38" s="561"/>
    </row>
    <row r="39" spans="1:19" s="556" customFormat="1" ht="13.15">
      <c r="L39" s="616"/>
      <c r="M39" s="561"/>
    </row>
    <row r="40" spans="1:19" s="556" customFormat="1" ht="13.15">
      <c r="L40" s="616"/>
      <c r="M40" s="561"/>
    </row>
    <row r="41" spans="1:19" s="552" customFormat="1" ht="15.75" customHeight="1">
      <c r="L41" s="617"/>
      <c r="M41" s="557"/>
    </row>
    <row r="42" spans="1:19" s="552" customFormat="1" ht="15.75" customHeight="1">
      <c r="L42" s="617"/>
      <c r="M42" s="557"/>
    </row>
    <row r="43" spans="1:19" s="552" customFormat="1" ht="15.75" customHeight="1">
      <c r="L43" s="617"/>
      <c r="M43" s="557"/>
    </row>
    <row r="44" spans="1:19" s="552" customFormat="1" ht="15.75" customHeight="1">
      <c r="L44" s="617"/>
      <c r="M44" s="557"/>
    </row>
    <row r="45" spans="1:19" s="552" customFormat="1" ht="15.75" customHeight="1">
      <c r="L45" s="617"/>
      <c r="M45" s="557"/>
    </row>
    <row r="46" spans="1:19" s="552" customFormat="1" ht="15.75" customHeight="1">
      <c r="L46" s="617"/>
      <c r="M46" s="557"/>
    </row>
    <row r="47" spans="1:19" s="552" customFormat="1" ht="15.75" customHeight="1">
      <c r="L47" s="617"/>
      <c r="M47" s="557"/>
    </row>
    <row r="48" spans="1:19" s="552" customFormat="1" ht="15.75" customHeight="1">
      <c r="L48" s="617"/>
      <c r="M48" s="557"/>
    </row>
    <row r="49" spans="12:13" s="552" customFormat="1" ht="15.75" customHeight="1">
      <c r="L49" s="617"/>
      <c r="M49" s="557"/>
    </row>
    <row r="50" spans="12:13" s="552" customFormat="1" ht="15.75" customHeight="1">
      <c r="L50" s="617"/>
      <c r="M50" s="557"/>
    </row>
    <row r="51" spans="12:13" s="552" customFormat="1" ht="15.75" customHeight="1">
      <c r="L51" s="617"/>
      <c r="M51" s="557"/>
    </row>
    <row r="52" spans="12:13" s="552" customFormat="1" ht="15.75" customHeight="1">
      <c r="L52" s="617"/>
      <c r="M52" s="557"/>
    </row>
    <row r="53" spans="12:13" s="552" customFormat="1" ht="15.75" customHeight="1">
      <c r="L53" s="617"/>
      <c r="M53" s="557"/>
    </row>
    <row r="54" spans="12:13" s="552" customFormat="1" ht="15.75" customHeight="1">
      <c r="L54" s="617"/>
      <c r="M54" s="557"/>
    </row>
    <row r="55" spans="12:13" s="552" customFormat="1" ht="15.75" customHeight="1">
      <c r="L55" s="617"/>
      <c r="M55" s="557"/>
    </row>
    <row r="56" spans="12:13" s="552" customFormat="1" ht="15.75" customHeight="1">
      <c r="L56" s="617"/>
      <c r="M56" s="557"/>
    </row>
    <row r="57" spans="12:13" s="552" customFormat="1" ht="15.75" customHeight="1">
      <c r="L57" s="617"/>
      <c r="M57" s="557"/>
    </row>
    <row r="58" spans="12:13" s="552" customFormat="1" ht="15.75" customHeight="1">
      <c r="L58" s="617"/>
      <c r="M58" s="557"/>
    </row>
    <row r="59" spans="12:13" s="552" customFormat="1" ht="15.75" customHeight="1">
      <c r="L59" s="617"/>
      <c r="M59" s="557"/>
    </row>
    <row r="60" spans="12:13" s="552" customFormat="1" ht="15.75" customHeight="1">
      <c r="L60" s="617"/>
      <c r="M60" s="557"/>
    </row>
    <row r="61" spans="12:13" s="552" customFormat="1" ht="15.75" customHeight="1">
      <c r="L61" s="617"/>
      <c r="M61" s="557"/>
    </row>
    <row r="62" spans="12:13" s="552" customFormat="1" ht="15.75" customHeight="1">
      <c r="L62" s="617"/>
      <c r="M62" s="557"/>
    </row>
    <row r="63" spans="12:13" s="552" customFormat="1" ht="15.75" customHeight="1">
      <c r="L63" s="617"/>
      <c r="M63" s="557"/>
    </row>
    <row r="64" spans="12:13" s="552" customFormat="1" ht="15.75" customHeight="1">
      <c r="L64" s="617"/>
      <c r="M64" s="557"/>
    </row>
    <row r="65" spans="12:13" s="552" customFormat="1" ht="15.75" customHeight="1">
      <c r="L65" s="617"/>
      <c r="M65" s="557"/>
    </row>
    <row r="66" spans="12:13" s="552" customFormat="1" ht="15.75" customHeight="1">
      <c r="L66" s="617"/>
      <c r="M66" s="557"/>
    </row>
    <row r="67" spans="12:13" s="552" customFormat="1" ht="15.75" customHeight="1">
      <c r="L67" s="617"/>
      <c r="M67" s="557"/>
    </row>
    <row r="68" spans="12:13" s="552" customFormat="1" ht="15.75" customHeight="1">
      <c r="L68" s="617"/>
      <c r="M68" s="557"/>
    </row>
    <row r="69" spans="12:13" s="552" customFormat="1" ht="15.75" customHeight="1">
      <c r="L69" s="617"/>
      <c r="M69" s="557"/>
    </row>
    <row r="70" spans="12:13" s="552" customFormat="1" ht="15.75" customHeight="1">
      <c r="L70" s="617"/>
      <c r="M70" s="557"/>
    </row>
    <row r="71" spans="12:13" s="552" customFormat="1" ht="15.75" customHeight="1">
      <c r="L71" s="617"/>
      <c r="M71" s="557"/>
    </row>
    <row r="72" spans="12:13" s="552" customFormat="1" ht="15.75" customHeight="1">
      <c r="L72" s="617"/>
      <c r="M72" s="557"/>
    </row>
    <row r="73" spans="12:13" s="552" customFormat="1" ht="15.75" customHeight="1">
      <c r="L73" s="617"/>
      <c r="M73" s="557"/>
    </row>
    <row r="74" spans="12:13" s="552" customFormat="1" ht="15.75" customHeight="1">
      <c r="L74" s="617"/>
      <c r="M74" s="557"/>
    </row>
    <row r="75" spans="12:13" s="552" customFormat="1" ht="15.75" customHeight="1">
      <c r="L75" s="617"/>
      <c r="M75" s="557"/>
    </row>
    <row r="76" spans="12:13" s="552" customFormat="1" ht="15.75" customHeight="1">
      <c r="L76" s="617"/>
      <c r="M76" s="557"/>
    </row>
    <row r="77" spans="12:13" s="552" customFormat="1" ht="15.75" customHeight="1">
      <c r="L77" s="617"/>
      <c r="M77" s="557"/>
    </row>
    <row r="78" spans="12:13" s="552" customFormat="1" ht="15.75" customHeight="1">
      <c r="L78" s="617"/>
      <c r="M78" s="557"/>
    </row>
    <row r="79" spans="12:13" s="552" customFormat="1" ht="15.75" customHeight="1">
      <c r="L79" s="617"/>
      <c r="M79" s="557"/>
    </row>
    <row r="80" spans="12:13" s="552" customFormat="1" ht="15.75" customHeight="1">
      <c r="L80" s="617"/>
      <c r="M80" s="557"/>
    </row>
    <row r="81" spans="12:13" s="552" customFormat="1" ht="15.75" customHeight="1">
      <c r="L81" s="617"/>
      <c r="M81" s="557"/>
    </row>
    <row r="82" spans="12:13" s="552" customFormat="1" ht="15.75" customHeight="1">
      <c r="L82" s="617"/>
      <c r="M82" s="557"/>
    </row>
    <row r="83" spans="12:13" s="552" customFormat="1" ht="15.75" customHeight="1">
      <c r="L83" s="617"/>
      <c r="M83" s="557"/>
    </row>
    <row r="84" spans="12:13" s="552" customFormat="1" ht="15.75" customHeight="1">
      <c r="L84" s="617"/>
      <c r="M84" s="557"/>
    </row>
    <row r="85" spans="12:13" s="552" customFormat="1" ht="15.75" customHeight="1">
      <c r="L85" s="617"/>
      <c r="M85" s="557"/>
    </row>
    <row r="86" spans="12:13" s="552" customFormat="1" ht="15.75" customHeight="1">
      <c r="L86" s="617"/>
      <c r="M86" s="557"/>
    </row>
    <row r="87" spans="12:13" s="552" customFormat="1" ht="15.75" customHeight="1">
      <c r="L87" s="617"/>
      <c r="M87" s="557"/>
    </row>
    <row r="88" spans="12:13" s="552" customFormat="1" ht="15.75" customHeight="1">
      <c r="L88" s="617"/>
      <c r="M88" s="557"/>
    </row>
    <row r="89" spans="12:13" s="552" customFormat="1" ht="15.75" customHeight="1">
      <c r="L89" s="617"/>
      <c r="M89" s="557"/>
    </row>
    <row r="90" spans="12:13" s="552" customFormat="1" ht="15.75" customHeight="1">
      <c r="L90" s="617"/>
      <c r="M90" s="557"/>
    </row>
    <row r="91" spans="12:13" s="552" customFormat="1" ht="15.75" customHeight="1">
      <c r="L91" s="617"/>
      <c r="M91" s="557"/>
    </row>
    <row r="92" spans="12:13" s="552" customFormat="1" ht="15.75" customHeight="1">
      <c r="L92" s="617"/>
      <c r="M92" s="557"/>
    </row>
    <row r="93" spans="12:13" s="552" customFormat="1" ht="15.75" customHeight="1">
      <c r="L93" s="617"/>
      <c r="M93" s="557"/>
    </row>
    <row r="94" spans="12:13" s="552" customFormat="1" ht="15.75" customHeight="1">
      <c r="L94" s="617"/>
      <c r="M94" s="557"/>
    </row>
    <row r="95" spans="12:13" s="552" customFormat="1" ht="15.75" customHeight="1">
      <c r="L95" s="617"/>
      <c r="M95" s="557"/>
    </row>
    <row r="96" spans="12:13" s="552" customFormat="1" ht="15.75" customHeight="1">
      <c r="L96" s="617"/>
      <c r="M96" s="557"/>
    </row>
    <row r="97" spans="12:13" s="552" customFormat="1" ht="15.75" customHeight="1">
      <c r="L97" s="617"/>
      <c r="M97" s="557"/>
    </row>
    <row r="98" spans="12:13" s="552" customFormat="1" ht="15.75" customHeight="1">
      <c r="L98" s="617"/>
      <c r="M98" s="557"/>
    </row>
    <row r="99" spans="12:13" s="552" customFormat="1" ht="15.75" customHeight="1">
      <c r="L99" s="617"/>
      <c r="M99" s="557"/>
    </row>
    <row r="100" spans="12:13" s="552" customFormat="1" ht="15.75" customHeight="1">
      <c r="L100" s="617"/>
      <c r="M100" s="557"/>
    </row>
    <row r="101" spans="12:13" s="552" customFormat="1" ht="15.75" customHeight="1">
      <c r="L101" s="617"/>
      <c r="M101" s="557"/>
    </row>
    <row r="102" spans="12:13" s="552" customFormat="1" ht="15.75" customHeight="1">
      <c r="L102" s="617"/>
      <c r="M102" s="557"/>
    </row>
    <row r="103" spans="12:13" s="552" customFormat="1" ht="15.75" customHeight="1">
      <c r="L103" s="617"/>
      <c r="M103" s="557"/>
    </row>
    <row r="104" spans="12:13" s="552" customFormat="1" ht="15.75" customHeight="1">
      <c r="L104" s="617"/>
      <c r="M104" s="557"/>
    </row>
    <row r="105" spans="12:13" s="552" customFormat="1" ht="15.75" customHeight="1">
      <c r="L105" s="617"/>
      <c r="M105" s="557"/>
    </row>
    <row r="106" spans="12:13" s="552" customFormat="1" ht="15.75" customHeight="1">
      <c r="L106" s="617"/>
      <c r="M106" s="557"/>
    </row>
    <row r="107" spans="12:13" s="552" customFormat="1" ht="15.75" customHeight="1">
      <c r="L107" s="617"/>
      <c r="M107" s="557"/>
    </row>
    <row r="108" spans="12:13" s="552" customFormat="1" ht="15.75" customHeight="1">
      <c r="L108" s="617"/>
      <c r="M108" s="557"/>
    </row>
    <row r="109" spans="12:13" s="552" customFormat="1" ht="15.75" customHeight="1">
      <c r="L109" s="617"/>
      <c r="M109" s="557"/>
    </row>
    <row r="110" spans="12:13" s="552" customFormat="1" ht="15.75" customHeight="1">
      <c r="L110" s="617"/>
      <c r="M110" s="557"/>
    </row>
    <row r="111" spans="12:13" s="552" customFormat="1" ht="15.75" customHeight="1">
      <c r="L111" s="617"/>
      <c r="M111" s="557"/>
    </row>
    <row r="112" spans="12:13" s="552" customFormat="1" ht="15.75" customHeight="1">
      <c r="L112" s="617"/>
      <c r="M112" s="557"/>
    </row>
    <row r="113" spans="12:13" s="552" customFormat="1" ht="15.75" customHeight="1">
      <c r="L113" s="617"/>
      <c r="M113" s="557"/>
    </row>
    <row r="114" spans="12:13" s="552" customFormat="1" ht="15.75" customHeight="1">
      <c r="L114" s="617"/>
      <c r="M114" s="557"/>
    </row>
    <row r="115" spans="12:13" s="552" customFormat="1" ht="15.75" customHeight="1">
      <c r="L115" s="617"/>
      <c r="M115" s="557"/>
    </row>
    <row r="116" spans="12:13" s="552" customFormat="1" ht="15.75" customHeight="1">
      <c r="L116" s="617"/>
      <c r="M116" s="557"/>
    </row>
    <row r="117" spans="12:13" s="552" customFormat="1" ht="15.75" customHeight="1">
      <c r="L117" s="617"/>
      <c r="M117" s="557"/>
    </row>
    <row r="118" spans="12:13" s="552" customFormat="1" ht="15.75" customHeight="1">
      <c r="L118" s="617"/>
      <c r="M118" s="557"/>
    </row>
    <row r="119" spans="12:13" s="552" customFormat="1" ht="15.75" customHeight="1">
      <c r="L119" s="617"/>
      <c r="M119" s="557"/>
    </row>
    <row r="120" spans="12:13" s="552" customFormat="1" ht="15.75" customHeight="1">
      <c r="L120" s="617"/>
      <c r="M120" s="557"/>
    </row>
    <row r="121" spans="12:13" s="552" customFormat="1" ht="15.75" customHeight="1">
      <c r="L121" s="617"/>
      <c r="M121" s="557"/>
    </row>
    <row r="122" spans="12:13" s="552" customFormat="1" ht="15.75" customHeight="1">
      <c r="L122" s="617"/>
      <c r="M122" s="557"/>
    </row>
    <row r="123" spans="12:13" s="552" customFormat="1" ht="15.75" customHeight="1">
      <c r="L123" s="617"/>
      <c r="M123" s="557"/>
    </row>
    <row r="124" spans="12:13" s="552" customFormat="1" ht="15.75" customHeight="1">
      <c r="L124" s="617"/>
      <c r="M124" s="557"/>
    </row>
    <row r="125" spans="12:13" s="552" customFormat="1" ht="15.75" customHeight="1">
      <c r="L125" s="617"/>
      <c r="M125" s="557"/>
    </row>
    <row r="126" spans="12:13" s="552" customFormat="1" ht="15.75" customHeight="1">
      <c r="L126" s="617"/>
      <c r="M126" s="557"/>
    </row>
    <row r="127" spans="12:13" s="552" customFormat="1" ht="15.75" customHeight="1">
      <c r="L127" s="617"/>
      <c r="M127" s="557"/>
    </row>
    <row r="128" spans="12:13" s="552" customFormat="1" ht="15.75" customHeight="1">
      <c r="L128" s="617"/>
      <c r="M128" s="557"/>
    </row>
    <row r="129" spans="12:13" s="552" customFormat="1" ht="15.75" customHeight="1">
      <c r="L129" s="617"/>
      <c r="M129" s="557"/>
    </row>
    <row r="130" spans="12:13" s="552" customFormat="1" ht="15.75" customHeight="1">
      <c r="L130" s="617"/>
      <c r="M130" s="557"/>
    </row>
    <row r="131" spans="12:13" s="552" customFormat="1" ht="15.75" customHeight="1">
      <c r="L131" s="617"/>
      <c r="M131" s="557"/>
    </row>
    <row r="132" spans="12:13" s="552" customFormat="1" ht="15.75" customHeight="1">
      <c r="L132" s="617"/>
      <c r="M132" s="557"/>
    </row>
    <row r="133" spans="12:13" s="552" customFormat="1" ht="15.75" customHeight="1">
      <c r="L133" s="617"/>
      <c r="M133" s="557"/>
    </row>
    <row r="134" spans="12:13" s="552" customFormat="1" ht="15.75" customHeight="1">
      <c r="L134" s="617"/>
      <c r="M134" s="557"/>
    </row>
    <row r="135" spans="12:13" s="552" customFormat="1" ht="15.75" customHeight="1">
      <c r="L135" s="617"/>
      <c r="M135" s="557"/>
    </row>
  </sheetData>
  <mergeCells count="9">
    <mergeCell ref="B23:C23"/>
    <mergeCell ref="B28:K34"/>
    <mergeCell ref="B1:K1"/>
    <mergeCell ref="I3:J3"/>
    <mergeCell ref="C6:D6"/>
    <mergeCell ref="C7:D7"/>
    <mergeCell ref="F17:K19"/>
    <mergeCell ref="B18:C18"/>
    <mergeCell ref="B19:C19"/>
  </mergeCells>
  <dataValidations count="2">
    <dataValidation type="list" allowBlank="1" sqref="E23:E24" xr:uid="{965EED2A-662D-4723-B0F8-A8C1B00A4F25}">
      <formula1>"Oui,Non"</formula1>
    </dataValidation>
    <dataValidation type="list" allowBlank="1" sqref="C10" xr:uid="{002D892B-79FF-47DF-B27A-065FD923F3FC}">
      <formula1>"Mercier-Hochelaga-Maisonneuve,Plateau-Mont-Royal,Outremont,Rosemont-La Petite Patrie,Ville-Marie"</formula1>
    </dataValidation>
  </dataValidations>
  <pageMargins left="0.7" right="0.7" top="0.75" bottom="0.75" header="0.3" footer="0.3"/>
  <pageSetup scale="6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9" r:id="rId4" name="Check Box 3">
              <controlPr defaultSize="0" autoFill="0" autoLine="0" autoPict="0" altText="première rencontre">
                <anchor moveWithCells="1">
                  <from>
                    <xdr:col>2</xdr:col>
                    <xdr:colOff>1158240</xdr:colOff>
                    <xdr:row>16</xdr:row>
                    <xdr:rowOff>129540</xdr:rowOff>
                  </from>
                  <to>
                    <xdr:col>3</xdr:col>
                    <xdr:colOff>1905</xdr:colOff>
                    <xdr:row>18</xdr:row>
                    <xdr:rowOff>83820</xdr:rowOff>
                  </to>
                </anchor>
              </controlPr>
            </control>
          </mc:Choice>
        </mc:AlternateContent>
        <mc:AlternateContent xmlns:mc="http://schemas.openxmlformats.org/markup-compatibility/2006">
          <mc:Choice Requires="x14">
            <control shapeId="14340" r:id="rId5" name="Check Box 4">
              <controlPr defaultSize="0" autoFill="0" autoLine="0" autoPict="0" altText="rencontre de suivi">
                <anchor moveWithCells="1">
                  <from>
                    <xdr:col>2</xdr:col>
                    <xdr:colOff>1158240</xdr:colOff>
                    <xdr:row>17</xdr:row>
                    <xdr:rowOff>129540</xdr:rowOff>
                  </from>
                  <to>
                    <xdr:col>3</xdr:col>
                    <xdr:colOff>0</xdr:colOff>
                    <xdr:row>19</xdr:row>
                    <xdr:rowOff>83820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outlinePr summaryBelow="0" summaryRight="0"/>
  </sheetPr>
  <dimension ref="A1:K58"/>
  <sheetViews>
    <sheetView showGridLines="0" topLeftCell="A6" zoomScaleNormal="100" workbookViewId="0">
      <selection activeCell="B10" sqref="B10"/>
    </sheetView>
  </sheetViews>
  <sheetFormatPr defaultColWidth="14.42578125" defaultRowHeight="15.75" customHeight="1" outlineLevelRow="1"/>
  <cols>
    <col min="1" max="1" width="5.7109375" style="6" customWidth="1"/>
    <col min="2" max="2" width="24.7109375" style="6" customWidth="1"/>
    <col min="3" max="3" width="27.28515625" style="6" customWidth="1"/>
    <col min="4" max="7" width="20.7109375" style="6" customWidth="1"/>
    <col min="8" max="8" width="13.7109375" style="57" customWidth="1"/>
    <col min="9" max="9" width="16.28515625" style="58" customWidth="1"/>
    <col min="10" max="10" width="14.140625" style="59" customWidth="1"/>
    <col min="11" max="12" width="43.28515625" style="6" customWidth="1"/>
    <col min="13" max="16384" width="14.42578125" style="6"/>
  </cols>
  <sheetData>
    <row r="1" spans="1:11" ht="96" customHeight="1">
      <c r="A1" s="697"/>
      <c r="B1" s="697"/>
      <c r="C1" s="697"/>
      <c r="D1" s="697"/>
      <c r="E1" s="697"/>
      <c r="F1" s="697"/>
      <c r="G1" s="697"/>
      <c r="H1" s="697"/>
      <c r="I1" s="697"/>
      <c r="J1" s="697"/>
      <c r="K1" s="697"/>
    </row>
    <row r="2" spans="1:11" ht="33" customHeight="1">
      <c r="A2" s="9"/>
      <c r="B2" s="9"/>
      <c r="C2" s="9"/>
      <c r="D2" s="9"/>
      <c r="E2" s="9"/>
      <c r="F2" s="9"/>
      <c r="G2" s="9"/>
      <c r="H2" s="10"/>
      <c r="I2" s="11"/>
      <c r="J2" s="9"/>
      <c r="K2" s="9"/>
    </row>
    <row r="3" spans="1:11" ht="37.5" customHeight="1">
      <c r="A3" s="12"/>
      <c r="B3" s="402" t="s">
        <v>23</v>
      </c>
      <c r="C3" s="403"/>
      <c r="D3" s="12"/>
      <c r="E3" s="12"/>
      <c r="F3" s="12"/>
      <c r="G3" s="12"/>
      <c r="H3" s="13"/>
      <c r="I3" s="14"/>
      <c r="J3" s="15"/>
      <c r="K3" s="7"/>
    </row>
    <row r="4" spans="1:11" ht="24" customHeight="1" outlineLevel="1">
      <c r="A4" s="16"/>
      <c r="B4" s="60" t="s">
        <v>24</v>
      </c>
      <c r="C4" s="61"/>
      <c r="D4" s="93" t="s">
        <v>25</v>
      </c>
      <c r="E4" s="94" t="s">
        <v>26</v>
      </c>
      <c r="F4" s="96" t="s">
        <v>27</v>
      </c>
      <c r="G4" s="67" t="s">
        <v>28</v>
      </c>
      <c r="H4" s="17"/>
      <c r="I4" s="18"/>
      <c r="J4" s="19"/>
      <c r="K4" s="20"/>
    </row>
    <row r="5" spans="1:11" s="77" customFormat="1" ht="19.5" customHeight="1" outlineLevel="1">
      <c r="A5" s="75"/>
      <c r="B5" s="65" t="s">
        <v>29</v>
      </c>
      <c r="C5" s="76"/>
      <c r="D5" s="95"/>
      <c r="E5" s="89"/>
      <c r="F5" s="97">
        <f t="shared" ref="F5:F17" si="0">SUM(D5:E5)</f>
        <v>0</v>
      </c>
      <c r="G5" s="79"/>
      <c r="H5" s="80"/>
      <c r="I5" s="81"/>
      <c r="J5" s="82"/>
      <c r="K5" s="83"/>
    </row>
    <row r="6" spans="1:11" s="77" customFormat="1" ht="19.5" customHeight="1" outlineLevel="1">
      <c r="A6" s="75"/>
      <c r="B6" s="66" t="s">
        <v>30</v>
      </c>
      <c r="C6" s="78"/>
      <c r="D6" s="90"/>
      <c r="E6" s="91"/>
      <c r="F6" s="98">
        <f t="shared" si="0"/>
        <v>0</v>
      </c>
      <c r="G6" s="84"/>
      <c r="H6" s="85"/>
      <c r="I6" s="86"/>
      <c r="J6" s="87"/>
      <c r="K6" s="88"/>
    </row>
    <row r="7" spans="1:11" s="77" customFormat="1" ht="19.5" customHeight="1" outlineLevel="1">
      <c r="A7" s="75"/>
      <c r="B7" s="66" t="s">
        <v>31</v>
      </c>
      <c r="C7" s="78"/>
      <c r="D7" s="90"/>
      <c r="E7" s="91"/>
      <c r="F7" s="98">
        <f t="shared" si="0"/>
        <v>0</v>
      </c>
      <c r="G7" s="84"/>
      <c r="H7" s="85"/>
      <c r="I7" s="86"/>
      <c r="J7" s="87"/>
      <c r="K7" s="88"/>
    </row>
    <row r="8" spans="1:11" s="77" customFormat="1" ht="19.5" customHeight="1" outlineLevel="1">
      <c r="A8" s="75"/>
      <c r="B8" s="66" t="s">
        <v>32</v>
      </c>
      <c r="C8" s="78"/>
      <c r="D8" s="90"/>
      <c r="E8" s="91"/>
      <c r="F8" s="98">
        <f t="shared" si="0"/>
        <v>0</v>
      </c>
      <c r="G8" s="84"/>
      <c r="H8" s="85"/>
      <c r="I8" s="86"/>
      <c r="J8" s="87"/>
      <c r="K8" s="88"/>
    </row>
    <row r="9" spans="1:11" s="77" customFormat="1" ht="19.5" customHeight="1" outlineLevel="1">
      <c r="A9" s="75"/>
      <c r="B9" s="66" t="s">
        <v>33</v>
      </c>
      <c r="C9" s="78"/>
      <c r="D9" s="90"/>
      <c r="E9" s="91"/>
      <c r="F9" s="98">
        <f t="shared" si="0"/>
        <v>0</v>
      </c>
      <c r="G9" s="84"/>
      <c r="H9" s="85"/>
      <c r="I9" s="86"/>
      <c r="J9" s="87"/>
      <c r="K9" s="88"/>
    </row>
    <row r="10" spans="1:11" s="77" customFormat="1" ht="19.5" customHeight="1" outlineLevel="1">
      <c r="A10" s="75"/>
      <c r="B10" s="66" t="s">
        <v>34</v>
      </c>
      <c r="C10" s="78"/>
      <c r="D10" s="90"/>
      <c r="E10" s="91"/>
      <c r="F10" s="98"/>
      <c r="G10" s="84"/>
      <c r="H10" s="85"/>
      <c r="I10" s="86"/>
      <c r="J10" s="87"/>
      <c r="K10" s="88"/>
    </row>
    <row r="11" spans="1:11" s="77" customFormat="1" ht="19.5" customHeight="1" outlineLevel="1">
      <c r="A11" s="75"/>
      <c r="B11" s="66" t="s">
        <v>35</v>
      </c>
      <c r="C11" s="78"/>
      <c r="D11" s="90"/>
      <c r="E11" s="91"/>
      <c r="F11" s="98">
        <f t="shared" si="0"/>
        <v>0</v>
      </c>
      <c r="G11" s="84"/>
      <c r="H11" s="85"/>
      <c r="I11" s="86"/>
      <c r="J11" s="87"/>
      <c r="K11" s="88"/>
    </row>
    <row r="12" spans="1:11" s="77" customFormat="1" ht="19.5" customHeight="1" outlineLevel="1">
      <c r="A12" s="75"/>
      <c r="B12" s="66" t="s">
        <v>36</v>
      </c>
      <c r="C12" s="78"/>
      <c r="D12" s="90"/>
      <c r="E12" s="91"/>
      <c r="F12" s="98">
        <f t="shared" si="0"/>
        <v>0</v>
      </c>
      <c r="G12" s="84"/>
      <c r="H12" s="85"/>
      <c r="I12" s="86"/>
      <c r="J12" s="87"/>
      <c r="K12" s="88"/>
    </row>
    <row r="13" spans="1:11" s="77" customFormat="1" ht="19.5" customHeight="1" outlineLevel="1">
      <c r="A13" s="75"/>
      <c r="B13" s="66" t="s">
        <v>37</v>
      </c>
      <c r="C13" s="78"/>
      <c r="D13" s="90"/>
      <c r="E13" s="91"/>
      <c r="F13" s="98">
        <f t="shared" si="0"/>
        <v>0</v>
      </c>
      <c r="G13" s="84"/>
      <c r="H13" s="85"/>
      <c r="I13" s="86"/>
      <c r="J13" s="87"/>
      <c r="K13" s="88"/>
    </row>
    <row r="14" spans="1:11" s="77" customFormat="1" ht="19.5" customHeight="1" outlineLevel="1">
      <c r="A14" s="75"/>
      <c r="B14" s="66" t="s">
        <v>38</v>
      </c>
      <c r="C14" s="78"/>
      <c r="D14" s="90"/>
      <c r="E14" s="91"/>
      <c r="F14" s="98">
        <f t="shared" si="0"/>
        <v>0</v>
      </c>
      <c r="G14" s="84"/>
      <c r="H14" s="85"/>
      <c r="I14" s="86"/>
      <c r="J14" s="87"/>
      <c r="K14" s="88"/>
    </row>
    <row r="15" spans="1:11" s="77" customFormat="1" ht="19.5" customHeight="1" outlineLevel="1">
      <c r="A15" s="75"/>
      <c r="B15" s="66" t="s">
        <v>39</v>
      </c>
      <c r="C15" s="78"/>
      <c r="D15" s="90"/>
      <c r="E15" s="91"/>
      <c r="F15" s="98">
        <f t="shared" si="0"/>
        <v>0</v>
      </c>
      <c r="G15" s="84"/>
      <c r="H15" s="85"/>
      <c r="I15" s="86"/>
      <c r="J15" s="87"/>
      <c r="K15" s="88"/>
    </row>
    <row r="16" spans="1:11" s="77" customFormat="1" ht="19.5" customHeight="1" outlineLevel="1">
      <c r="A16" s="75"/>
      <c r="B16" s="66" t="s">
        <v>40</v>
      </c>
      <c r="C16" s="78"/>
      <c r="D16" s="90"/>
      <c r="E16" s="91"/>
      <c r="F16" s="98">
        <f t="shared" si="0"/>
        <v>0</v>
      </c>
      <c r="G16" s="84"/>
      <c r="H16" s="85"/>
      <c r="I16" s="86"/>
      <c r="J16" s="87"/>
      <c r="K16" s="88"/>
    </row>
    <row r="17" spans="1:11" s="77" customFormat="1" ht="19.5" customHeight="1" outlineLevel="1">
      <c r="A17" s="75"/>
      <c r="B17" s="66" t="s">
        <v>41</v>
      </c>
      <c r="C17" s="78"/>
      <c r="D17" s="90"/>
      <c r="E17" s="91"/>
      <c r="F17" s="98">
        <f t="shared" si="0"/>
        <v>0</v>
      </c>
      <c r="G17" s="84"/>
      <c r="H17" s="85"/>
      <c r="I17" s="86"/>
      <c r="J17" s="87"/>
      <c r="K17" s="88"/>
    </row>
    <row r="18" spans="1:11" ht="19.5" customHeight="1" outlineLevel="1">
      <c r="A18" s="16"/>
      <c r="B18" s="92"/>
      <c r="C18" s="62" t="s">
        <v>42</v>
      </c>
      <c r="D18" s="63">
        <f>SUM(D5:D17)</f>
        <v>0</v>
      </c>
      <c r="E18" s="64">
        <f>SUM(E5:E17)</f>
        <v>0</v>
      </c>
      <c r="F18" s="99">
        <f>SUM(D18:E18)</f>
        <v>0</v>
      </c>
      <c r="G18" s="100"/>
      <c r="H18" s="22"/>
      <c r="I18" s="23"/>
      <c r="J18" s="24"/>
    </row>
    <row r="19" spans="1:11" s="7" customFormat="1" ht="19.5" customHeight="1" outlineLevel="1">
      <c r="A19" s="25"/>
      <c r="C19" s="26"/>
      <c r="D19" s="27"/>
      <c r="E19" s="27"/>
      <c r="F19" s="28"/>
      <c r="G19" s="29"/>
      <c r="H19" s="30"/>
      <c r="I19" s="31"/>
      <c r="J19" s="32"/>
    </row>
    <row r="20" spans="1:11" s="7" customFormat="1" ht="19.5" customHeight="1" outlineLevel="1">
      <c r="A20" s="25"/>
      <c r="C20" s="26"/>
      <c r="D20" s="27"/>
      <c r="E20" s="27"/>
      <c r="F20" s="28"/>
      <c r="G20" s="29"/>
      <c r="H20" s="30"/>
      <c r="I20" s="31"/>
      <c r="J20" s="32"/>
    </row>
    <row r="21" spans="1:11" ht="37.5" customHeight="1">
      <c r="A21" s="16"/>
      <c r="B21" s="390" t="s">
        <v>43</v>
      </c>
      <c r="C21" s="33"/>
      <c r="D21" s="34"/>
      <c r="E21" s="35"/>
      <c r="F21" s="34"/>
      <c r="G21" s="21"/>
      <c r="H21" s="22"/>
      <c r="I21" s="23"/>
      <c r="J21" s="24"/>
    </row>
    <row r="22" spans="1:11" ht="40.9" customHeight="1">
      <c r="A22" s="16"/>
      <c r="B22" s="691" t="s">
        <v>44</v>
      </c>
      <c r="C22" s="692"/>
      <c r="D22" s="693" t="s">
        <v>45</v>
      </c>
      <c r="E22" s="694"/>
      <c r="F22" s="695" t="s">
        <v>46</v>
      </c>
      <c r="G22" s="696"/>
      <c r="H22" s="324" t="s">
        <v>47</v>
      </c>
      <c r="I22" s="467" t="s">
        <v>48</v>
      </c>
      <c r="J22" s="335" t="s">
        <v>49</v>
      </c>
      <c r="K22" s="330" t="s">
        <v>50</v>
      </c>
    </row>
    <row r="23" spans="1:11" ht="33.75" customHeight="1">
      <c r="A23" s="16"/>
      <c r="B23" s="692"/>
      <c r="C23" s="692"/>
      <c r="D23" s="151" t="str">
        <f>D4</f>
        <v>Conjoint A</v>
      </c>
      <c r="E23" s="152" t="str">
        <f>E4</f>
        <v>Conjoint B</v>
      </c>
      <c r="F23" s="147" t="str">
        <f>D23</f>
        <v>Conjoint A</v>
      </c>
      <c r="G23" s="149" t="str">
        <f>E23</f>
        <v>Conjoint B</v>
      </c>
      <c r="H23" s="325"/>
      <c r="I23" s="336"/>
      <c r="J23" s="337"/>
      <c r="K23" s="331"/>
    </row>
    <row r="24" spans="1:11" ht="19.5" customHeight="1">
      <c r="A24" s="16"/>
      <c r="B24" s="68" t="s">
        <v>51</v>
      </c>
      <c r="C24" s="36"/>
      <c r="D24" s="37"/>
      <c r="E24" s="153"/>
      <c r="F24" s="148"/>
      <c r="G24" s="150"/>
      <c r="H24" s="326"/>
      <c r="I24" s="338"/>
      <c r="J24" s="339"/>
      <c r="K24" s="332"/>
    </row>
    <row r="25" spans="1:11" ht="19.5" customHeight="1">
      <c r="A25" s="16"/>
      <c r="B25" s="307" t="s">
        <v>52</v>
      </c>
      <c r="C25" s="316"/>
      <c r="D25" s="317"/>
      <c r="E25" s="318"/>
      <c r="F25" s="308">
        <v>0</v>
      </c>
      <c r="G25" s="309"/>
      <c r="H25" s="327"/>
      <c r="I25" s="340"/>
      <c r="J25" s="341"/>
      <c r="K25" s="333"/>
    </row>
    <row r="26" spans="1:11" ht="19.5" customHeight="1">
      <c r="A26" s="16"/>
      <c r="B26" s="307" t="s">
        <v>53</v>
      </c>
      <c r="C26" s="307"/>
      <c r="D26" s="317"/>
      <c r="E26" s="318"/>
      <c r="F26" s="308">
        <v>0</v>
      </c>
      <c r="G26" s="309"/>
      <c r="H26" s="327"/>
      <c r="I26" s="340"/>
      <c r="J26" s="341"/>
      <c r="K26" s="333"/>
    </row>
    <row r="27" spans="1:11" ht="19.5" customHeight="1">
      <c r="A27" s="16"/>
      <c r="B27" s="307" t="s">
        <v>54</v>
      </c>
      <c r="C27" s="307"/>
      <c r="D27" s="317"/>
      <c r="E27" s="318"/>
      <c r="F27" s="308">
        <f t="shared" ref="F27:F49" si="1">SUM(D27:E27)</f>
        <v>0</v>
      </c>
      <c r="G27" s="309"/>
      <c r="H27" s="327"/>
      <c r="I27" s="340"/>
      <c r="J27" s="342"/>
      <c r="K27" s="333"/>
    </row>
    <row r="28" spans="1:11" ht="19.5" customHeight="1">
      <c r="A28" s="16"/>
      <c r="B28" s="307" t="s">
        <v>54</v>
      </c>
      <c r="C28" s="307"/>
      <c r="D28" s="317"/>
      <c r="E28" s="318"/>
      <c r="F28" s="308">
        <f t="shared" si="1"/>
        <v>0</v>
      </c>
      <c r="G28" s="309"/>
      <c r="H28" s="327"/>
      <c r="I28" s="340"/>
      <c r="J28" s="342"/>
      <c r="K28" s="333"/>
    </row>
    <row r="29" spans="1:11" ht="24" customHeight="1">
      <c r="A29" s="16"/>
      <c r="B29" s="310" t="s">
        <v>55</v>
      </c>
      <c r="C29" s="311"/>
      <c r="D29" s="393"/>
      <c r="E29" s="394"/>
      <c r="F29" s="312"/>
      <c r="G29" s="313"/>
      <c r="H29" s="328"/>
      <c r="I29" s="343"/>
      <c r="J29" s="344"/>
      <c r="K29" s="334"/>
    </row>
    <row r="30" spans="1:11" ht="19.5" customHeight="1">
      <c r="A30" s="16"/>
      <c r="B30" s="307" t="s">
        <v>56</v>
      </c>
      <c r="C30" s="311"/>
      <c r="D30" s="317"/>
      <c r="E30" s="318"/>
      <c r="F30" s="308">
        <v>0</v>
      </c>
      <c r="G30" s="309"/>
      <c r="H30" s="327"/>
      <c r="I30" s="340"/>
      <c r="J30" s="342"/>
      <c r="K30" s="333"/>
    </row>
    <row r="31" spans="1:11" ht="19.5" customHeight="1">
      <c r="A31" s="16"/>
      <c r="B31" s="307" t="s">
        <v>57</v>
      </c>
      <c r="C31" s="311"/>
      <c r="D31" s="317"/>
      <c r="E31" s="318"/>
      <c r="F31" s="308">
        <f t="shared" si="1"/>
        <v>0</v>
      </c>
      <c r="G31" s="309"/>
      <c r="H31" s="327"/>
      <c r="I31" s="340"/>
      <c r="J31" s="342"/>
      <c r="K31" s="333"/>
    </row>
    <row r="32" spans="1:11" ht="19.5" hidden="1" customHeight="1">
      <c r="A32" s="16"/>
      <c r="B32" s="307" t="s">
        <v>58</v>
      </c>
      <c r="C32" s="311"/>
      <c r="D32" s="317"/>
      <c r="E32" s="318"/>
      <c r="F32" s="308">
        <f t="shared" si="1"/>
        <v>0</v>
      </c>
      <c r="G32" s="309"/>
      <c r="H32" s="327"/>
      <c r="I32" s="340"/>
      <c r="J32" s="342"/>
      <c r="K32" s="333"/>
    </row>
    <row r="33" spans="1:11" ht="19.5" customHeight="1">
      <c r="A33" s="16"/>
      <c r="B33" s="307" t="s">
        <v>59</v>
      </c>
      <c r="C33" s="311"/>
      <c r="D33" s="317"/>
      <c r="E33" s="318"/>
      <c r="F33" s="308">
        <f t="shared" si="1"/>
        <v>0</v>
      </c>
      <c r="G33" s="309"/>
      <c r="H33" s="327"/>
      <c r="I33" s="340"/>
      <c r="J33" s="342"/>
      <c r="K33" s="333"/>
    </row>
    <row r="34" spans="1:11" ht="19.5" customHeight="1">
      <c r="A34" s="16"/>
      <c r="B34" s="307" t="s">
        <v>60</v>
      </c>
      <c r="C34" s="311"/>
      <c r="D34" s="317"/>
      <c r="E34" s="318"/>
      <c r="F34" s="308">
        <f t="shared" si="1"/>
        <v>0</v>
      </c>
      <c r="G34" s="309"/>
      <c r="H34" s="327"/>
      <c r="I34" s="340"/>
      <c r="J34" s="342"/>
      <c r="K34" s="333"/>
    </row>
    <row r="35" spans="1:11" ht="19.5" customHeight="1">
      <c r="A35" s="16"/>
      <c r="B35" s="307" t="s">
        <v>61</v>
      </c>
      <c r="C35" s="311"/>
      <c r="D35" s="317"/>
      <c r="E35" s="318"/>
      <c r="F35" s="308">
        <f t="shared" si="1"/>
        <v>0</v>
      </c>
      <c r="G35" s="309"/>
      <c r="H35" s="327"/>
      <c r="I35" s="340"/>
      <c r="J35" s="342"/>
      <c r="K35" s="333"/>
    </row>
    <row r="36" spans="1:11" ht="24" customHeight="1">
      <c r="A36" s="16"/>
      <c r="B36" s="310" t="s">
        <v>62</v>
      </c>
      <c r="C36" s="311"/>
      <c r="D36" s="393"/>
      <c r="E36" s="394"/>
      <c r="F36" s="314"/>
      <c r="G36" s="315"/>
      <c r="H36" s="329"/>
      <c r="I36" s="345"/>
      <c r="J36" s="346"/>
      <c r="K36" s="334"/>
    </row>
    <row r="37" spans="1:11" ht="19.5" customHeight="1">
      <c r="A37" s="16"/>
      <c r="B37" s="307" t="s">
        <v>63</v>
      </c>
      <c r="C37" s="311"/>
      <c r="D37" s="317"/>
      <c r="E37" s="318"/>
      <c r="F37" s="308">
        <f t="shared" si="1"/>
        <v>0</v>
      </c>
      <c r="G37" s="309"/>
      <c r="H37" s="327"/>
      <c r="I37" s="340"/>
      <c r="J37" s="342"/>
      <c r="K37" s="333"/>
    </row>
    <row r="38" spans="1:11" ht="19.5" customHeight="1">
      <c r="A38" s="16"/>
      <c r="B38" s="307" t="s">
        <v>64</v>
      </c>
      <c r="C38" s="311"/>
      <c r="D38" s="317"/>
      <c r="E38" s="318"/>
      <c r="F38" s="308">
        <f t="shared" si="1"/>
        <v>0</v>
      </c>
      <c r="G38" s="309"/>
      <c r="H38" s="327"/>
      <c r="I38" s="340"/>
      <c r="J38" s="342"/>
      <c r="K38" s="333"/>
    </row>
    <row r="39" spans="1:11" ht="19.5" customHeight="1">
      <c r="A39" s="16"/>
      <c r="B39" s="307" t="s">
        <v>65</v>
      </c>
      <c r="C39" s="311"/>
      <c r="D39" s="317"/>
      <c r="E39" s="318"/>
      <c r="F39" s="308">
        <f t="shared" si="1"/>
        <v>0</v>
      </c>
      <c r="G39" s="309"/>
      <c r="H39" s="327"/>
      <c r="I39" s="340"/>
      <c r="J39" s="342"/>
      <c r="K39" s="333"/>
    </row>
    <row r="40" spans="1:11" ht="19.5" customHeight="1">
      <c r="A40" s="16"/>
      <c r="B40" s="307" t="s">
        <v>66</v>
      </c>
      <c r="C40" s="311"/>
      <c r="D40" s="317"/>
      <c r="E40" s="318"/>
      <c r="F40" s="308">
        <f t="shared" si="1"/>
        <v>0</v>
      </c>
      <c r="G40" s="309"/>
      <c r="H40" s="327"/>
      <c r="I40" s="340"/>
      <c r="J40" s="342"/>
      <c r="K40" s="333"/>
    </row>
    <row r="41" spans="1:11" ht="19.5" customHeight="1">
      <c r="A41" s="16"/>
      <c r="B41" s="307" t="s">
        <v>67</v>
      </c>
      <c r="C41" s="311"/>
      <c r="D41" s="317"/>
      <c r="E41" s="318"/>
      <c r="F41" s="308">
        <f t="shared" si="1"/>
        <v>0</v>
      </c>
      <c r="G41" s="309"/>
      <c r="H41" s="327"/>
      <c r="I41" s="340"/>
      <c r="J41" s="342"/>
      <c r="K41" s="333"/>
    </row>
    <row r="42" spans="1:11" ht="24" customHeight="1">
      <c r="A42" s="16"/>
      <c r="B42" s="310" t="s">
        <v>68</v>
      </c>
      <c r="C42" s="307"/>
      <c r="D42" s="393"/>
      <c r="E42" s="394"/>
      <c r="F42" s="314"/>
      <c r="G42" s="315"/>
      <c r="H42" s="329"/>
      <c r="I42" s="345"/>
      <c r="J42" s="346"/>
      <c r="K42" s="334"/>
    </row>
    <row r="43" spans="1:11" ht="19.5" customHeight="1">
      <c r="A43" s="16"/>
      <c r="B43" s="307" t="s">
        <v>69</v>
      </c>
      <c r="C43" s="307"/>
      <c r="D43" s="317"/>
      <c r="E43" s="318"/>
      <c r="F43" s="308">
        <f t="shared" si="1"/>
        <v>0</v>
      </c>
      <c r="G43" s="309"/>
      <c r="H43" s="327"/>
      <c r="I43" s="340"/>
      <c r="J43" s="342"/>
      <c r="K43" s="333"/>
    </row>
    <row r="44" spans="1:11" ht="19.5" customHeight="1">
      <c r="A44" s="16"/>
      <c r="B44" s="307" t="s">
        <v>54</v>
      </c>
      <c r="C44" s="307"/>
      <c r="D44" s="317"/>
      <c r="E44" s="318"/>
      <c r="F44" s="308">
        <f t="shared" si="1"/>
        <v>0</v>
      </c>
      <c r="G44" s="309"/>
      <c r="H44" s="327"/>
      <c r="I44" s="340"/>
      <c r="J44" s="342"/>
      <c r="K44" s="333"/>
    </row>
    <row r="45" spans="1:11" ht="19.5" customHeight="1">
      <c r="A45" s="16"/>
      <c r="B45" s="307" t="s">
        <v>54</v>
      </c>
      <c r="C45" s="307"/>
      <c r="D45" s="317"/>
      <c r="E45" s="318"/>
      <c r="F45" s="308">
        <f t="shared" si="1"/>
        <v>0</v>
      </c>
      <c r="G45" s="309"/>
      <c r="H45" s="327"/>
      <c r="I45" s="340"/>
      <c r="J45" s="342"/>
      <c r="K45" s="333"/>
    </row>
    <row r="46" spans="1:11" ht="19.5" customHeight="1">
      <c r="A46" s="16"/>
      <c r="B46" s="310" t="s">
        <v>70</v>
      </c>
      <c r="C46" s="307"/>
      <c r="D46" s="393"/>
      <c r="E46" s="394"/>
      <c r="F46" s="314"/>
      <c r="G46" s="315"/>
      <c r="H46" s="329"/>
      <c r="I46" s="345"/>
      <c r="J46" s="346"/>
      <c r="K46" s="334"/>
    </row>
    <row r="47" spans="1:11" ht="19.5" customHeight="1">
      <c r="A47" s="16"/>
      <c r="B47" s="307" t="s">
        <v>71</v>
      </c>
      <c r="C47" s="307"/>
      <c r="D47" s="317"/>
      <c r="E47" s="319"/>
      <c r="F47" s="308">
        <f t="shared" si="1"/>
        <v>0</v>
      </c>
      <c r="G47" s="309"/>
      <c r="H47" s="327"/>
      <c r="I47" s="340"/>
      <c r="J47" s="342"/>
      <c r="K47" s="333"/>
    </row>
    <row r="48" spans="1:11" ht="19.5" customHeight="1">
      <c r="A48" s="16"/>
      <c r="B48" s="307" t="s">
        <v>72</v>
      </c>
      <c r="C48" s="316"/>
      <c r="D48" s="317"/>
      <c r="E48" s="318"/>
      <c r="F48" s="308">
        <f t="shared" si="1"/>
        <v>0</v>
      </c>
      <c r="G48" s="309"/>
      <c r="H48" s="327"/>
      <c r="I48" s="347"/>
      <c r="J48" s="342"/>
      <c r="K48" s="333"/>
    </row>
    <row r="49" spans="1:11" ht="19.5" customHeight="1">
      <c r="A49" s="16"/>
      <c r="B49" s="307" t="s">
        <v>72</v>
      </c>
      <c r="C49" s="307"/>
      <c r="D49" s="317"/>
      <c r="E49" s="318"/>
      <c r="F49" s="308">
        <f t="shared" si="1"/>
        <v>0</v>
      </c>
      <c r="G49" s="309"/>
      <c r="H49" s="327"/>
      <c r="I49" s="347"/>
      <c r="J49" s="342"/>
      <c r="K49" s="333"/>
    </row>
    <row r="50" spans="1:11" ht="11.45" customHeight="1" thickBot="1">
      <c r="A50" s="16"/>
      <c r="B50" s="69"/>
      <c r="C50" s="38"/>
      <c r="D50" s="39"/>
      <c r="E50" s="39"/>
      <c r="F50" s="40"/>
      <c r="G50" s="40"/>
      <c r="H50" s="41"/>
      <c r="I50" s="42"/>
      <c r="J50" s="43"/>
    </row>
    <row r="51" spans="1:11" ht="19.5" customHeight="1">
      <c r="A51" s="16"/>
      <c r="B51" s="44"/>
      <c r="C51" s="44"/>
      <c r="D51" s="45"/>
      <c r="E51" s="45"/>
      <c r="F51" s="46"/>
      <c r="G51" s="44"/>
      <c r="H51" s="47"/>
      <c r="I51" s="48"/>
      <c r="J51" s="49"/>
    </row>
    <row r="52" spans="1:11" ht="19.5" customHeight="1">
      <c r="A52" s="16"/>
      <c r="B52" s="38"/>
      <c r="C52" s="38"/>
      <c r="D52" s="322" t="str">
        <f>D23</f>
        <v>Conjoint A</v>
      </c>
      <c r="E52" s="322" t="str">
        <f>E23</f>
        <v>Conjoint B</v>
      </c>
      <c r="F52" s="321" t="s">
        <v>73</v>
      </c>
      <c r="G52" s="38"/>
      <c r="H52" s="102"/>
      <c r="I52" s="103"/>
      <c r="J52" s="104"/>
    </row>
    <row r="53" spans="1:11" ht="19.5" customHeight="1">
      <c r="A53" s="16"/>
      <c r="B53" s="689" t="s">
        <v>74</v>
      </c>
      <c r="C53" s="690"/>
      <c r="D53" s="320">
        <f>SUM(D24:D49)</f>
        <v>0</v>
      </c>
      <c r="E53" s="320">
        <f>SUM(E24:E49)</f>
        <v>0</v>
      </c>
      <c r="F53" s="101">
        <f>SUM(D53:E53)</f>
        <v>0</v>
      </c>
      <c r="G53" s="40"/>
      <c r="H53" s="41"/>
      <c r="I53" s="50"/>
      <c r="J53" s="51"/>
    </row>
    <row r="54" spans="1:11" ht="28.9" customHeight="1">
      <c r="A54" s="16"/>
      <c r="B54" s="689" t="s">
        <v>75</v>
      </c>
      <c r="C54" s="699"/>
      <c r="D54" s="156">
        <f>SUM(F24:F49)</f>
        <v>0</v>
      </c>
      <c r="E54" s="157">
        <f>SUM(G24:G49)</f>
        <v>0</v>
      </c>
      <c r="F54" s="74">
        <f>SUM(D54:E54)</f>
        <v>0</v>
      </c>
      <c r="G54" s="16"/>
      <c r="H54" s="52"/>
      <c r="I54" s="700" t="s">
        <v>76</v>
      </c>
      <c r="J54" s="700"/>
      <c r="K54" s="70">
        <f>F18</f>
        <v>0</v>
      </c>
    </row>
    <row r="55" spans="1:11" ht="28.15" customHeight="1">
      <c r="A55" s="16"/>
      <c r="B55" s="689"/>
      <c r="C55" s="690"/>
      <c r="D55" s="40"/>
      <c r="E55" s="40"/>
      <c r="F55" s="40"/>
      <c r="G55" s="16"/>
      <c r="H55" s="52"/>
      <c r="I55" s="698" t="s">
        <v>77</v>
      </c>
      <c r="J55" s="698"/>
      <c r="K55" s="71">
        <f>F53</f>
        <v>0</v>
      </c>
    </row>
    <row r="56" spans="1:11" s="55" customFormat="1" ht="30.6" customHeight="1">
      <c r="A56" s="53"/>
      <c r="B56" s="702" t="s">
        <v>78</v>
      </c>
      <c r="C56" s="703"/>
      <c r="D56" s="703"/>
      <c r="E56" s="703"/>
      <c r="F56" s="703"/>
      <c r="G56" s="704"/>
      <c r="H56" s="54"/>
      <c r="I56" s="701" t="s">
        <v>79</v>
      </c>
      <c r="J56" s="701"/>
      <c r="K56" s="72">
        <f>K54-K55</f>
        <v>0</v>
      </c>
    </row>
    <row r="57" spans="1:11" s="55" customFormat="1" ht="30.6" customHeight="1">
      <c r="A57" s="53"/>
      <c r="B57" s="705"/>
      <c r="C57" s="706"/>
      <c r="D57" s="706"/>
      <c r="E57" s="706"/>
      <c r="F57" s="706"/>
      <c r="G57" s="707"/>
      <c r="H57" s="56"/>
      <c r="I57" s="701"/>
      <c r="J57" s="701"/>
      <c r="K57" s="73" t="str">
        <f>IF(K56&gt;0,"SURPLUS","DÉFICIT")</f>
        <v>DÉFICIT</v>
      </c>
    </row>
    <row r="58" spans="1:11" ht="36" customHeight="1">
      <c r="B58" s="708"/>
      <c r="C58" s="709"/>
      <c r="D58" s="709"/>
      <c r="E58" s="709"/>
      <c r="F58" s="709"/>
      <c r="G58" s="710"/>
    </row>
  </sheetData>
  <mergeCells count="11">
    <mergeCell ref="I55:J55"/>
    <mergeCell ref="B54:C54"/>
    <mergeCell ref="B55:C55"/>
    <mergeCell ref="I54:J54"/>
    <mergeCell ref="I56:J57"/>
    <mergeCell ref="B56:G58"/>
    <mergeCell ref="B53:C53"/>
    <mergeCell ref="B22:C23"/>
    <mergeCell ref="D22:E22"/>
    <mergeCell ref="F22:G22"/>
    <mergeCell ref="A1:K1"/>
  </mergeCells>
  <pageMargins left="0.25" right="0.25" top="0.75" bottom="0.75" header="0.3" footer="0.3"/>
  <pageSetup scale="54" orientation="landscape" r:id="rId1"/>
  <rowBreaks count="1" manualBreakCount="1">
    <brk id="20"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outlinePr summaryBelow="0" summaryRight="0"/>
  </sheetPr>
  <dimension ref="A1:H158"/>
  <sheetViews>
    <sheetView showGridLines="0" tabSelected="1" zoomScale="120" zoomScaleNormal="120" workbookViewId="0">
      <pane xSplit="5" topLeftCell="F22" activePane="topRight" state="frozen"/>
      <selection pane="topRight" activeCell="B26" sqref="B26"/>
    </sheetView>
  </sheetViews>
  <sheetFormatPr defaultColWidth="14.42578125" defaultRowHeight="15.75" customHeight="1" outlineLevelRow="1"/>
  <cols>
    <col min="1" max="1" width="5.7109375" style="6" customWidth="1"/>
    <col min="2" max="2" width="51.7109375" style="6" customWidth="1"/>
    <col min="3" max="3" width="16.5703125" style="160" customWidth="1"/>
    <col min="4" max="4" width="16.7109375" style="160" customWidth="1"/>
    <col min="5" max="5" width="17.28515625" style="160" customWidth="1"/>
    <col min="6" max="6" width="6.7109375" style="6" customWidth="1"/>
    <col min="7" max="16384" width="14.42578125" style="6"/>
  </cols>
  <sheetData>
    <row r="1" spans="1:5" ht="33" customHeight="1">
      <c r="A1" s="711"/>
      <c r="B1" s="711"/>
      <c r="C1" s="711"/>
      <c r="D1" s="711"/>
      <c r="E1" s="711"/>
    </row>
    <row r="2" spans="1:5" ht="45.6" customHeight="1">
      <c r="A2" s="711"/>
      <c r="B2" s="711"/>
      <c r="C2" s="711"/>
      <c r="D2" s="711"/>
      <c r="E2" s="711"/>
    </row>
    <row r="3" spans="1:5" ht="72" customHeight="1">
      <c r="A3" s="158"/>
      <c r="B3" s="400" t="s">
        <v>80</v>
      </c>
      <c r="C3" s="159"/>
      <c r="D3" s="159"/>
    </row>
    <row r="4" spans="1:5" ht="33" customHeight="1" outlineLevel="1">
      <c r="A4" s="158"/>
      <c r="B4" s="161" t="s">
        <v>44</v>
      </c>
      <c r="C4" s="162" t="str">
        <f>'Bilan financier'!D4</f>
        <v>Conjoint A</v>
      </c>
      <c r="D4" s="163" t="str">
        <f>'Bilan financier'!E4</f>
        <v>Conjoint B</v>
      </c>
      <c r="E4" s="164" t="s">
        <v>81</v>
      </c>
    </row>
    <row r="5" spans="1:5" ht="18.75" customHeight="1" outlineLevel="1">
      <c r="A5" s="158"/>
      <c r="B5" s="165" t="s">
        <v>82</v>
      </c>
      <c r="C5" s="166"/>
      <c r="D5" s="166"/>
      <c r="E5" s="167">
        <f t="shared" ref="E5:E17" si="0">SUM(C5:D5)</f>
        <v>0</v>
      </c>
    </row>
    <row r="6" spans="1:5" ht="18.75" customHeight="1" outlineLevel="1">
      <c r="A6" s="158"/>
      <c r="B6" s="168" t="s">
        <v>65</v>
      </c>
      <c r="C6" s="169"/>
      <c r="D6" s="169"/>
      <c r="E6" s="167">
        <f t="shared" si="0"/>
        <v>0</v>
      </c>
    </row>
    <row r="7" spans="1:5" ht="18.75" customHeight="1" outlineLevel="1">
      <c r="A7" s="158"/>
      <c r="B7" s="168" t="s">
        <v>83</v>
      </c>
      <c r="C7" s="169"/>
      <c r="D7" s="169"/>
      <c r="E7" s="167">
        <f t="shared" si="0"/>
        <v>0</v>
      </c>
    </row>
    <row r="8" spans="1:5" ht="18.75" customHeight="1" outlineLevel="1">
      <c r="A8" s="158"/>
      <c r="B8" s="168" t="s">
        <v>84</v>
      </c>
      <c r="C8" s="170"/>
      <c r="D8" s="169"/>
      <c r="E8" s="167">
        <f t="shared" si="0"/>
        <v>0</v>
      </c>
    </row>
    <row r="9" spans="1:5" ht="18.75" customHeight="1" outlineLevel="1">
      <c r="A9" s="158"/>
      <c r="B9" s="492" t="s">
        <v>85</v>
      </c>
      <c r="C9" s="170"/>
      <c r="D9" s="169"/>
      <c r="E9" s="167">
        <f t="shared" si="0"/>
        <v>0</v>
      </c>
    </row>
    <row r="10" spans="1:5" ht="18.75" customHeight="1" outlineLevel="1">
      <c r="A10" s="158"/>
      <c r="B10" s="168" t="s">
        <v>86</v>
      </c>
      <c r="C10" s="170"/>
      <c r="D10" s="169"/>
      <c r="E10" s="167">
        <f t="shared" si="0"/>
        <v>0</v>
      </c>
    </row>
    <row r="11" spans="1:5" ht="18.75" customHeight="1" outlineLevel="1">
      <c r="A11" s="158"/>
      <c r="B11" s="168" t="s">
        <v>87</v>
      </c>
      <c r="C11" s="170"/>
      <c r="D11" s="169"/>
      <c r="E11" s="167">
        <f t="shared" si="0"/>
        <v>0</v>
      </c>
    </row>
    <row r="12" spans="1:5" ht="18.75" customHeight="1" outlineLevel="1">
      <c r="A12" s="158"/>
      <c r="B12" s="168" t="s">
        <v>88</v>
      </c>
      <c r="C12" s="170"/>
      <c r="D12" s="169"/>
      <c r="E12" s="167">
        <f t="shared" si="0"/>
        <v>0</v>
      </c>
    </row>
    <row r="13" spans="1:5" ht="18.75" customHeight="1" outlineLevel="1">
      <c r="A13" s="158"/>
      <c r="B13" s="168" t="s">
        <v>89</v>
      </c>
      <c r="C13" s="170"/>
      <c r="D13" s="169"/>
      <c r="E13" s="167">
        <f t="shared" si="0"/>
        <v>0</v>
      </c>
    </row>
    <row r="14" spans="1:5" ht="18.75" customHeight="1" outlineLevel="1">
      <c r="A14" s="158"/>
      <c r="B14" s="168" t="s">
        <v>90</v>
      </c>
      <c r="C14" s="170"/>
      <c r="D14" s="169"/>
      <c r="E14" s="167">
        <f t="shared" si="0"/>
        <v>0</v>
      </c>
    </row>
    <row r="15" spans="1:5" ht="18.75" customHeight="1" outlineLevel="1">
      <c r="A15" s="158"/>
      <c r="B15" s="168" t="s">
        <v>91</v>
      </c>
      <c r="C15" s="170"/>
      <c r="D15" s="169"/>
      <c r="E15" s="167">
        <f t="shared" si="0"/>
        <v>0</v>
      </c>
    </row>
    <row r="16" spans="1:5" ht="18.75" customHeight="1" outlineLevel="1">
      <c r="A16" s="158"/>
      <c r="B16" s="168" t="s">
        <v>92</v>
      </c>
      <c r="C16" s="170"/>
      <c r="D16" s="169"/>
      <c r="E16" s="167">
        <f t="shared" si="0"/>
        <v>0</v>
      </c>
    </row>
    <row r="17" spans="1:8" ht="18.75" customHeight="1" outlineLevel="1">
      <c r="A17" s="158"/>
      <c r="B17" s="168" t="s">
        <v>93</v>
      </c>
      <c r="C17" s="169"/>
      <c r="D17" s="169"/>
      <c r="E17" s="167">
        <f t="shared" si="0"/>
        <v>0</v>
      </c>
    </row>
    <row r="18" spans="1:8" ht="34.9" customHeight="1" outlineLevel="1" thickBot="1">
      <c r="A18" s="158"/>
      <c r="B18" s="38"/>
      <c r="C18" s="171" t="str">
        <f>'Bilan financier'!D4</f>
        <v>Conjoint A</v>
      </c>
      <c r="D18" s="172" t="str">
        <f>'Bilan financier'!E4</f>
        <v>Conjoint B</v>
      </c>
      <c r="E18" s="173" t="s">
        <v>94</v>
      </c>
    </row>
    <row r="19" spans="1:8" ht="24" customHeight="1" outlineLevel="1">
      <c r="A19" s="158"/>
      <c r="B19" s="180" t="s">
        <v>95</v>
      </c>
      <c r="C19" s="181">
        <f t="shared" ref="C19:E19" si="1">SUM(C5:C17)</f>
        <v>0</v>
      </c>
      <c r="D19" s="181">
        <f t="shared" si="1"/>
        <v>0</v>
      </c>
      <c r="E19" s="181">
        <f t="shared" si="1"/>
        <v>0</v>
      </c>
    </row>
    <row r="20" spans="1:8" ht="18" customHeight="1" outlineLevel="1">
      <c r="A20" s="158"/>
      <c r="B20" s="38"/>
      <c r="C20" s="174"/>
      <c r="D20" s="174"/>
      <c r="E20" s="174"/>
    </row>
    <row r="21" spans="1:8" ht="18" customHeight="1" outlineLevel="1">
      <c r="A21" s="158"/>
      <c r="B21" s="38"/>
      <c r="C21" s="174"/>
      <c r="D21" s="174"/>
      <c r="E21" s="174"/>
    </row>
    <row r="22" spans="1:8" ht="37.5" customHeight="1">
      <c r="A22" s="158"/>
      <c r="B22" s="401" t="s">
        <v>96</v>
      </c>
      <c r="C22" s="174"/>
      <c r="D22" s="174"/>
      <c r="E22" s="174"/>
    </row>
    <row r="23" spans="1:8" ht="30.75" customHeight="1" outlineLevel="1">
      <c r="A23" s="158"/>
      <c r="B23" s="161" t="s">
        <v>44</v>
      </c>
      <c r="C23" s="175" t="str">
        <f>'Bilan financier'!D4</f>
        <v>Conjoint A</v>
      </c>
      <c r="D23" s="176" t="str">
        <f>'Bilan financier'!E4</f>
        <v>Conjoint B</v>
      </c>
      <c r="E23" s="162" t="s">
        <v>81</v>
      </c>
    </row>
    <row r="24" spans="1:8" ht="18" customHeight="1" outlineLevel="1">
      <c r="A24" s="158"/>
      <c r="B24" s="165" t="s">
        <v>97</v>
      </c>
      <c r="C24" s="166"/>
      <c r="D24" s="166"/>
      <c r="E24" s="177">
        <f t="shared" ref="E24:E32" si="2">SUM(C24:D24)</f>
        <v>0</v>
      </c>
    </row>
    <row r="25" spans="1:8" ht="18" customHeight="1" outlineLevel="1">
      <c r="A25" s="158"/>
      <c r="B25" s="165" t="s">
        <v>98</v>
      </c>
      <c r="C25" s="166"/>
      <c r="D25" s="166"/>
      <c r="E25" s="177"/>
    </row>
    <row r="26" spans="1:8" ht="18" customHeight="1" outlineLevel="1">
      <c r="A26" s="158"/>
      <c r="B26" s="168" t="s">
        <v>99</v>
      </c>
      <c r="C26" s="178"/>
      <c r="D26" s="178"/>
      <c r="E26" s="177">
        <f t="shared" si="2"/>
        <v>0</v>
      </c>
    </row>
    <row r="27" spans="1:8" ht="18" customHeight="1" outlineLevel="1">
      <c r="A27" s="158"/>
      <c r="B27" s="168" t="s">
        <v>100</v>
      </c>
      <c r="C27" s="178"/>
      <c r="D27" s="178"/>
      <c r="E27" s="177">
        <f t="shared" si="2"/>
        <v>0</v>
      </c>
      <c r="H27" s="160"/>
    </row>
    <row r="28" spans="1:8" ht="18" customHeight="1" outlineLevel="1">
      <c r="A28" s="158"/>
      <c r="B28" s="168" t="s">
        <v>101</v>
      </c>
      <c r="C28" s="169"/>
      <c r="D28" s="169"/>
      <c r="E28" s="177">
        <f t="shared" si="2"/>
        <v>0</v>
      </c>
      <c r="H28" s="179"/>
    </row>
    <row r="29" spans="1:8" ht="18" customHeight="1" outlineLevel="1">
      <c r="A29" s="158"/>
      <c r="B29" s="168" t="s">
        <v>102</v>
      </c>
      <c r="C29" s="169"/>
      <c r="D29" s="169"/>
      <c r="E29" s="177">
        <f t="shared" si="2"/>
        <v>0</v>
      </c>
      <c r="H29" s="160"/>
    </row>
    <row r="30" spans="1:8" ht="18" customHeight="1" outlineLevel="1">
      <c r="A30" s="158"/>
      <c r="B30" s="168" t="s">
        <v>103</v>
      </c>
      <c r="C30" s="169"/>
      <c r="D30" s="169"/>
      <c r="E30" s="177">
        <f t="shared" si="2"/>
        <v>0</v>
      </c>
    </row>
    <row r="31" spans="1:8" ht="18" customHeight="1" outlineLevel="1">
      <c r="A31" s="158"/>
      <c r="B31" s="168" t="s">
        <v>104</v>
      </c>
      <c r="C31" s="169"/>
      <c r="D31" s="169"/>
      <c r="E31" s="177">
        <f t="shared" si="2"/>
        <v>0</v>
      </c>
    </row>
    <row r="32" spans="1:8" ht="18" customHeight="1" outlineLevel="1" thickBot="1">
      <c r="A32" s="158"/>
      <c r="B32" s="168" t="s">
        <v>93</v>
      </c>
      <c r="C32" s="169"/>
      <c r="D32" s="169"/>
      <c r="E32" s="177">
        <f t="shared" si="2"/>
        <v>0</v>
      </c>
      <c r="H32" s="179"/>
    </row>
    <row r="33" spans="1:5" ht="24.6" hidden="1" customHeight="1" outlineLevel="1" thickBot="1">
      <c r="A33" s="158"/>
      <c r="B33" s="38"/>
      <c r="C33" s="173" t="s">
        <v>105</v>
      </c>
      <c r="D33" s="173" t="s">
        <v>106</v>
      </c>
      <c r="E33" s="173" t="s">
        <v>94</v>
      </c>
    </row>
    <row r="34" spans="1:5" ht="24.6" customHeight="1" outlineLevel="1">
      <c r="A34" s="158"/>
      <c r="B34" s="180" t="s">
        <v>107</v>
      </c>
      <c r="C34" s="181">
        <f t="shared" ref="C34:E34" si="3">SUM(C24:C32)</f>
        <v>0</v>
      </c>
      <c r="D34" s="181">
        <f t="shared" si="3"/>
        <v>0</v>
      </c>
      <c r="E34" s="181">
        <f t="shared" si="3"/>
        <v>0</v>
      </c>
    </row>
    <row r="35" spans="1:5" ht="31.9" customHeight="1" outlineLevel="1">
      <c r="A35" s="158"/>
      <c r="B35" s="182"/>
      <c r="C35" s="183"/>
      <c r="D35" s="183"/>
      <c r="E35" s="183"/>
    </row>
    <row r="36" spans="1:5" ht="39.6" customHeight="1" outlineLevel="1">
      <c r="A36" s="158"/>
      <c r="B36" s="391" t="s">
        <v>108</v>
      </c>
      <c r="C36" s="183"/>
      <c r="D36" s="183"/>
      <c r="E36" s="183"/>
    </row>
    <row r="37" spans="1:5" ht="24.6" customHeight="1" outlineLevel="1">
      <c r="A37" s="158"/>
      <c r="B37" s="358" t="s">
        <v>109</v>
      </c>
      <c r="C37" s="183"/>
      <c r="D37" s="183"/>
      <c r="E37" s="183"/>
    </row>
    <row r="38" spans="1:5" ht="37.5" hidden="1" customHeight="1">
      <c r="A38" s="158"/>
      <c r="B38" s="184" t="s">
        <v>109</v>
      </c>
      <c r="C38" s="159"/>
      <c r="D38" s="159"/>
      <c r="E38" s="185"/>
    </row>
    <row r="39" spans="1:5" ht="48" hidden="1" customHeight="1" outlineLevel="1">
      <c r="A39" s="158"/>
      <c r="B39" s="61" t="s">
        <v>44</v>
      </c>
      <c r="C39" s="186" t="s">
        <v>105</v>
      </c>
      <c r="D39" s="187" t="s">
        <v>106</v>
      </c>
      <c r="E39" s="186" t="s">
        <v>94</v>
      </c>
    </row>
    <row r="40" spans="1:5" s="190" customFormat="1" ht="27" customHeight="1" outlineLevel="1">
      <c r="A40" s="188"/>
      <c r="B40" s="189" t="s">
        <v>110</v>
      </c>
      <c r="C40" s="162" t="str">
        <f>'Bilan financier'!D4</f>
        <v>Conjoint A</v>
      </c>
      <c r="D40" s="163" t="str">
        <f>'Bilan financier'!E4</f>
        <v>Conjoint B</v>
      </c>
      <c r="E40" s="162" t="s">
        <v>81</v>
      </c>
    </row>
    <row r="41" spans="1:5" ht="18.75" customHeight="1" outlineLevel="1">
      <c r="A41" s="158"/>
      <c r="B41" s="493" t="s">
        <v>111</v>
      </c>
      <c r="C41" s="191"/>
      <c r="D41" s="191"/>
      <c r="E41" s="177">
        <f t="shared" ref="E41:E50" si="4">SUM(C41:D41)</f>
        <v>0</v>
      </c>
    </row>
    <row r="42" spans="1:5" ht="18.75" customHeight="1" outlineLevel="1">
      <c r="A42" s="158"/>
      <c r="B42" s="168" t="s">
        <v>112</v>
      </c>
      <c r="C42" s="170"/>
      <c r="D42" s="169"/>
      <c r="E42" s="192">
        <f t="shared" si="4"/>
        <v>0</v>
      </c>
    </row>
    <row r="43" spans="1:5" ht="18.75" hidden="1" customHeight="1" outlineLevel="1">
      <c r="A43" s="158"/>
      <c r="B43" s="168" t="s">
        <v>113</v>
      </c>
      <c r="C43" s="170"/>
      <c r="D43" s="169"/>
      <c r="E43" s="192">
        <f t="shared" si="4"/>
        <v>0</v>
      </c>
    </row>
    <row r="44" spans="1:5" ht="18.75" hidden="1" customHeight="1" outlineLevel="1">
      <c r="A44" s="158"/>
      <c r="B44" s="168" t="s">
        <v>114</v>
      </c>
      <c r="C44" s="170"/>
      <c r="D44" s="169"/>
      <c r="E44" s="177">
        <f t="shared" si="4"/>
        <v>0</v>
      </c>
    </row>
    <row r="45" spans="1:5" ht="18.75" customHeight="1" outlineLevel="1">
      <c r="A45" s="158"/>
      <c r="B45" s="168" t="s">
        <v>115</v>
      </c>
      <c r="C45" s="170"/>
      <c r="D45" s="169"/>
      <c r="E45" s="177">
        <f t="shared" si="4"/>
        <v>0</v>
      </c>
    </row>
    <row r="46" spans="1:5" ht="18.75" customHeight="1" outlineLevel="1">
      <c r="A46" s="158"/>
      <c r="B46" s="168" t="s">
        <v>116</v>
      </c>
      <c r="C46" s="170"/>
      <c r="D46" s="169"/>
      <c r="E46" s="192">
        <f t="shared" si="4"/>
        <v>0</v>
      </c>
    </row>
    <row r="47" spans="1:5" ht="18.75" customHeight="1" outlineLevel="1">
      <c r="A47" s="158"/>
      <c r="B47" s="168" t="s">
        <v>117</v>
      </c>
      <c r="C47" s="169"/>
      <c r="D47" s="169"/>
      <c r="E47" s="192">
        <f t="shared" si="4"/>
        <v>0</v>
      </c>
    </row>
    <row r="48" spans="1:5" ht="18.75" customHeight="1" outlineLevel="1">
      <c r="A48" s="158"/>
      <c r="B48" s="193" t="s">
        <v>118</v>
      </c>
      <c r="C48" s="194"/>
      <c r="D48" s="194"/>
      <c r="E48" s="195">
        <f t="shared" si="4"/>
        <v>0</v>
      </c>
    </row>
    <row r="49" spans="1:5" ht="18.75" customHeight="1" outlineLevel="1">
      <c r="A49" s="158"/>
      <c r="B49" s="193" t="s">
        <v>119</v>
      </c>
      <c r="C49" s="194"/>
      <c r="D49" s="194"/>
      <c r="E49" s="195">
        <f t="shared" si="4"/>
        <v>0</v>
      </c>
    </row>
    <row r="50" spans="1:5" ht="18.75" customHeight="1" outlineLevel="1">
      <c r="A50" s="158"/>
      <c r="B50" s="168" t="s">
        <v>93</v>
      </c>
      <c r="C50" s="196"/>
      <c r="D50" s="169"/>
      <c r="E50" s="192">
        <f t="shared" si="4"/>
        <v>0</v>
      </c>
    </row>
    <row r="51" spans="1:5" ht="18.75" customHeight="1" outlineLevel="1">
      <c r="A51" s="158"/>
      <c r="B51" s="197" t="s">
        <v>120</v>
      </c>
      <c r="C51" s="198">
        <f t="shared" ref="C51:E51" si="5">SUM(C41:C50)</f>
        <v>0</v>
      </c>
      <c r="D51" s="198">
        <f t="shared" si="5"/>
        <v>0</v>
      </c>
      <c r="E51" s="199">
        <f t="shared" si="5"/>
        <v>0</v>
      </c>
    </row>
    <row r="52" spans="1:5" s="190" customFormat="1" ht="19.899999999999999" customHeight="1" outlineLevel="1">
      <c r="A52" s="188"/>
      <c r="B52" s="60" t="s">
        <v>121</v>
      </c>
      <c r="C52" s="200"/>
      <c r="D52" s="200"/>
      <c r="E52" s="201"/>
    </row>
    <row r="53" spans="1:5" ht="18.75" customHeight="1" outlineLevel="1">
      <c r="A53" s="158"/>
      <c r="B53" s="165" t="s">
        <v>122</v>
      </c>
      <c r="C53" s="202"/>
      <c r="D53" s="203"/>
      <c r="E53" s="177">
        <f t="shared" ref="E53:E62" si="6">SUM(C53:D53)</f>
        <v>0</v>
      </c>
    </row>
    <row r="54" spans="1:5" ht="18.75" customHeight="1" outlineLevel="1">
      <c r="A54" s="158"/>
      <c r="B54" s="168" t="s">
        <v>123</v>
      </c>
      <c r="C54" s="204"/>
      <c r="D54" s="204"/>
      <c r="E54" s="177">
        <f t="shared" si="6"/>
        <v>0</v>
      </c>
    </row>
    <row r="55" spans="1:5" ht="18.75" customHeight="1" outlineLevel="1">
      <c r="A55" s="158"/>
      <c r="B55" s="168" t="s">
        <v>124</v>
      </c>
      <c r="C55" s="204"/>
      <c r="D55" s="204"/>
      <c r="E55" s="177">
        <f t="shared" si="6"/>
        <v>0</v>
      </c>
    </row>
    <row r="56" spans="1:5" ht="18.75" customHeight="1" outlineLevel="1">
      <c r="A56" s="158"/>
      <c r="B56" s="168" t="s">
        <v>125</v>
      </c>
      <c r="C56" s="204"/>
      <c r="D56" s="204"/>
      <c r="E56" s="177">
        <f t="shared" si="6"/>
        <v>0</v>
      </c>
    </row>
    <row r="57" spans="1:5" ht="18.75" customHeight="1" outlineLevel="1">
      <c r="A57" s="158"/>
      <c r="B57" s="168" t="s">
        <v>126</v>
      </c>
      <c r="C57" s="204"/>
      <c r="D57" s="204"/>
      <c r="E57" s="177">
        <f t="shared" si="6"/>
        <v>0</v>
      </c>
    </row>
    <row r="58" spans="1:5" ht="18.75" customHeight="1" outlineLevel="1">
      <c r="A58" s="158"/>
      <c r="B58" s="492" t="s">
        <v>127</v>
      </c>
      <c r="C58" s="204"/>
      <c r="D58" s="204"/>
      <c r="E58" s="177">
        <f t="shared" si="6"/>
        <v>0</v>
      </c>
    </row>
    <row r="59" spans="1:5" ht="18.75" customHeight="1" outlineLevel="1">
      <c r="A59" s="158"/>
      <c r="B59" s="492" t="s">
        <v>128</v>
      </c>
      <c r="C59" s="204"/>
      <c r="D59" s="204"/>
      <c r="E59" s="177">
        <f t="shared" si="6"/>
        <v>0</v>
      </c>
    </row>
    <row r="60" spans="1:5" ht="18.75" customHeight="1" outlineLevel="1">
      <c r="A60" s="158"/>
      <c r="B60" s="205" t="s">
        <v>129</v>
      </c>
      <c r="C60" s="206"/>
      <c r="D60" s="206"/>
      <c r="E60" s="177">
        <f t="shared" si="6"/>
        <v>0</v>
      </c>
    </row>
    <row r="61" spans="1:5" ht="18.75" customHeight="1" outlineLevel="1">
      <c r="A61" s="158"/>
      <c r="B61" s="193" t="s">
        <v>130</v>
      </c>
      <c r="C61" s="207"/>
      <c r="D61" s="207"/>
      <c r="E61" s="177">
        <f t="shared" si="6"/>
        <v>0</v>
      </c>
    </row>
    <row r="62" spans="1:5" ht="18.75" customHeight="1" outlineLevel="1">
      <c r="A62" s="158"/>
      <c r="B62" s="168" t="s">
        <v>131</v>
      </c>
      <c r="C62" s="204"/>
      <c r="D62" s="204"/>
      <c r="E62" s="177">
        <f t="shared" si="6"/>
        <v>0</v>
      </c>
    </row>
    <row r="63" spans="1:5" ht="18.75" customHeight="1" outlineLevel="1">
      <c r="A63" s="158"/>
      <c r="B63" s="197" t="s">
        <v>132</v>
      </c>
      <c r="C63" s="198">
        <f t="shared" ref="C63:E63" si="7">SUM(C53:C62)</f>
        <v>0</v>
      </c>
      <c r="D63" s="198">
        <f t="shared" si="7"/>
        <v>0</v>
      </c>
      <c r="E63" s="199">
        <f t="shared" si="7"/>
        <v>0</v>
      </c>
    </row>
    <row r="64" spans="1:5" s="190" customFormat="1" ht="19.899999999999999" customHeight="1" outlineLevel="1">
      <c r="A64" s="188"/>
      <c r="B64" s="60" t="s">
        <v>133</v>
      </c>
      <c r="C64" s="208"/>
      <c r="D64" s="208"/>
      <c r="E64" s="186"/>
    </row>
    <row r="65" spans="1:5" ht="18.75" customHeight="1" outlineLevel="1">
      <c r="A65" s="158"/>
      <c r="B65" s="165" t="s">
        <v>134</v>
      </c>
      <c r="C65" s="209"/>
      <c r="D65" s="203"/>
      <c r="E65" s="177">
        <f t="shared" ref="E65:E69" si="8">SUM(C65:D65)</f>
        <v>0</v>
      </c>
    </row>
    <row r="66" spans="1:5" ht="18.75" customHeight="1" outlineLevel="1">
      <c r="A66" s="158"/>
      <c r="B66" s="168" t="s">
        <v>135</v>
      </c>
      <c r="C66" s="204"/>
      <c r="D66" s="204"/>
      <c r="E66" s="192">
        <f t="shared" si="8"/>
        <v>0</v>
      </c>
    </row>
    <row r="67" spans="1:5" ht="18.75" customHeight="1" outlineLevel="1">
      <c r="A67" s="158"/>
      <c r="B67" s="168" t="s">
        <v>136</v>
      </c>
      <c r="C67" s="204"/>
      <c r="D67" s="204"/>
      <c r="E67" s="192">
        <f t="shared" si="8"/>
        <v>0</v>
      </c>
    </row>
    <row r="68" spans="1:5" ht="18.75" customHeight="1" outlineLevel="1">
      <c r="A68" s="158"/>
      <c r="B68" s="168" t="s">
        <v>137</v>
      </c>
      <c r="C68" s="204"/>
      <c r="D68" s="204"/>
      <c r="E68" s="192">
        <f t="shared" si="8"/>
        <v>0</v>
      </c>
    </row>
    <row r="69" spans="1:5" ht="18.75" customHeight="1" outlineLevel="1">
      <c r="A69" s="158"/>
      <c r="B69" s="168" t="s">
        <v>131</v>
      </c>
      <c r="C69" s="204"/>
      <c r="D69" s="204"/>
      <c r="E69" s="192">
        <f t="shared" si="8"/>
        <v>0</v>
      </c>
    </row>
    <row r="70" spans="1:5" ht="18.75" customHeight="1" outlineLevel="1">
      <c r="A70" s="158"/>
      <c r="B70" s="497" t="s">
        <v>138</v>
      </c>
      <c r="C70" s="198">
        <f t="shared" ref="C70:E70" si="9">SUM(C65:C69)</f>
        <v>0</v>
      </c>
      <c r="D70" s="198">
        <f t="shared" si="9"/>
        <v>0</v>
      </c>
      <c r="E70" s="199">
        <f t="shared" si="9"/>
        <v>0</v>
      </c>
    </row>
    <row r="71" spans="1:5" s="190" customFormat="1" ht="19.899999999999999" customHeight="1" outlineLevel="1">
      <c r="A71" s="188"/>
      <c r="B71" s="60" t="s">
        <v>139</v>
      </c>
      <c r="C71" s="208"/>
      <c r="D71" s="208"/>
      <c r="E71" s="186"/>
    </row>
    <row r="72" spans="1:5" ht="18.75" customHeight="1" outlineLevel="1">
      <c r="A72" s="158"/>
      <c r="B72" s="134" t="s">
        <v>140</v>
      </c>
      <c r="C72" s="203"/>
      <c r="D72" s="203"/>
      <c r="E72" s="177">
        <f t="shared" ref="E72:E74" si="10">SUM(C72:D72)</f>
        <v>0</v>
      </c>
    </row>
    <row r="73" spans="1:5" ht="18.75" customHeight="1" outlineLevel="1">
      <c r="A73" s="158"/>
      <c r="B73" s="136" t="s">
        <v>86</v>
      </c>
      <c r="C73" s="204"/>
      <c r="D73" s="204"/>
      <c r="E73" s="192">
        <f t="shared" si="10"/>
        <v>0</v>
      </c>
    </row>
    <row r="74" spans="1:5" ht="18.75" customHeight="1" outlineLevel="1">
      <c r="A74" s="158"/>
      <c r="B74" s="136" t="s">
        <v>131</v>
      </c>
      <c r="C74" s="204"/>
      <c r="D74" s="204"/>
      <c r="E74" s="192">
        <f t="shared" si="10"/>
        <v>0</v>
      </c>
    </row>
    <row r="75" spans="1:5" ht="18.75" customHeight="1" outlineLevel="1" thickBot="1">
      <c r="A75" s="158"/>
      <c r="B75" s="197" t="s">
        <v>141</v>
      </c>
      <c r="C75" s="198">
        <f t="shared" ref="C75:E75" si="11">SUM(C72:C74)</f>
        <v>0</v>
      </c>
      <c r="D75" s="198">
        <f t="shared" si="11"/>
        <v>0</v>
      </c>
      <c r="E75" s="199">
        <f t="shared" si="11"/>
        <v>0</v>
      </c>
    </row>
    <row r="76" spans="1:5" ht="26.25" customHeight="1" outlineLevel="1" thickBot="1">
      <c r="A76" s="158"/>
      <c r="B76" s="44"/>
      <c r="C76" s="210" t="str">
        <f>'Bilan financier'!D4</f>
        <v>Conjoint A</v>
      </c>
      <c r="D76" s="210" t="str">
        <f>'Bilan financier'!E4</f>
        <v>Conjoint B</v>
      </c>
      <c r="E76" s="210" t="s">
        <v>94</v>
      </c>
    </row>
    <row r="77" spans="1:5" ht="22.9" customHeight="1" outlineLevel="1">
      <c r="A77" s="158"/>
      <c r="B77" s="211" t="s">
        <v>142</v>
      </c>
      <c r="C77" s="212">
        <f t="shared" ref="C77:E77" si="12">C51+C63+C70+C75</f>
        <v>0</v>
      </c>
      <c r="D77" s="212">
        <f t="shared" si="12"/>
        <v>0</v>
      </c>
      <c r="E77" s="212">
        <f t="shared" si="12"/>
        <v>0</v>
      </c>
    </row>
    <row r="78" spans="1:5" s="7" customFormat="1" ht="22.9" customHeight="1" outlineLevel="1">
      <c r="A78" s="12"/>
      <c r="B78" s="26"/>
      <c r="C78" s="213"/>
      <c r="D78" s="213"/>
      <c r="E78" s="213"/>
    </row>
    <row r="79" spans="1:5" s="7" customFormat="1" ht="22.9" customHeight="1" outlineLevel="1">
      <c r="A79" s="12"/>
      <c r="B79" s="26"/>
      <c r="C79" s="213"/>
      <c r="D79" s="213"/>
      <c r="E79" s="213"/>
    </row>
    <row r="80" spans="1:5" ht="37.5" customHeight="1">
      <c r="A80" s="158"/>
      <c r="B80" s="214" t="s">
        <v>143</v>
      </c>
      <c r="C80" s="159"/>
      <c r="D80" s="159"/>
      <c r="E80" s="185"/>
    </row>
    <row r="81" spans="1:5" ht="27.6" customHeight="1" outlineLevel="1">
      <c r="A81" s="16"/>
      <c r="B81" s="61" t="s">
        <v>24</v>
      </c>
      <c r="C81" s="186" t="str">
        <f>'Bilan financier'!D4</f>
        <v>Conjoint A</v>
      </c>
      <c r="D81" s="187" t="str">
        <f>'Bilan financier'!E4</f>
        <v>Conjoint B</v>
      </c>
      <c r="E81" s="186" t="s">
        <v>81</v>
      </c>
    </row>
    <row r="82" spans="1:5" s="190" customFormat="1" ht="19.899999999999999" customHeight="1" outlineLevel="1">
      <c r="A82" s="215"/>
      <c r="B82" s="60" t="s">
        <v>144</v>
      </c>
      <c r="C82" s="216"/>
      <c r="D82" s="216"/>
      <c r="E82" s="216"/>
    </row>
    <row r="83" spans="1:5" ht="19.5" customHeight="1" outlineLevel="1">
      <c r="A83" s="16"/>
      <c r="B83" s="134" t="s">
        <v>145</v>
      </c>
      <c r="C83" s="203"/>
      <c r="D83" s="203"/>
      <c r="E83" s="177">
        <f t="shared" ref="E83:E89" si="13">SUM(C83:D83)</f>
        <v>0</v>
      </c>
    </row>
    <row r="84" spans="1:5" ht="19.5" customHeight="1" outlineLevel="1">
      <c r="A84" s="16"/>
      <c r="B84" s="136" t="s">
        <v>146</v>
      </c>
      <c r="C84" s="204"/>
      <c r="D84" s="204"/>
      <c r="E84" s="192">
        <f t="shared" si="13"/>
        <v>0</v>
      </c>
    </row>
    <row r="85" spans="1:5" ht="19.5" customHeight="1" outlineLevel="1">
      <c r="A85" s="16"/>
      <c r="B85" s="136" t="s">
        <v>147</v>
      </c>
      <c r="C85" s="204"/>
      <c r="D85" s="204"/>
      <c r="E85" s="192">
        <f t="shared" si="13"/>
        <v>0</v>
      </c>
    </row>
    <row r="86" spans="1:5" ht="19.5" customHeight="1" outlineLevel="1">
      <c r="A86" s="16"/>
      <c r="B86" s="136" t="s">
        <v>148</v>
      </c>
      <c r="C86" s="204"/>
      <c r="D86" s="204"/>
      <c r="E86" s="192">
        <f t="shared" si="13"/>
        <v>0</v>
      </c>
    </row>
    <row r="87" spans="1:5" ht="19.5" customHeight="1" outlineLevel="1">
      <c r="A87" s="16"/>
      <c r="B87" s="136" t="s">
        <v>149</v>
      </c>
      <c r="C87" s="204"/>
      <c r="D87" s="204"/>
      <c r="E87" s="192">
        <f t="shared" si="13"/>
        <v>0</v>
      </c>
    </row>
    <row r="88" spans="1:5" ht="19.5" customHeight="1" outlineLevel="1">
      <c r="A88" s="16"/>
      <c r="B88" s="136" t="s">
        <v>150</v>
      </c>
      <c r="C88" s="204"/>
      <c r="D88" s="204"/>
      <c r="E88" s="192">
        <f t="shared" si="13"/>
        <v>0</v>
      </c>
    </row>
    <row r="89" spans="1:5" ht="19.5" customHeight="1" outlineLevel="1">
      <c r="A89" s="16"/>
      <c r="B89" s="136" t="s">
        <v>93</v>
      </c>
      <c r="C89" s="204"/>
      <c r="D89" s="204"/>
      <c r="E89" s="192">
        <f t="shared" si="13"/>
        <v>0</v>
      </c>
    </row>
    <row r="90" spans="1:5" ht="19.5" customHeight="1" outlineLevel="1">
      <c r="A90" s="16"/>
      <c r="B90" s="197" t="s">
        <v>151</v>
      </c>
      <c r="C90" s="198">
        <f t="shared" ref="C90:E90" si="14">SUM(C83:C89)</f>
        <v>0</v>
      </c>
      <c r="D90" s="198">
        <f t="shared" si="14"/>
        <v>0</v>
      </c>
      <c r="E90" s="199">
        <f t="shared" si="14"/>
        <v>0</v>
      </c>
    </row>
    <row r="91" spans="1:5" ht="19.5" customHeight="1" outlineLevel="1">
      <c r="A91" s="16"/>
      <c r="B91" s="217" t="s">
        <v>152</v>
      </c>
      <c r="C91" s="218"/>
      <c r="D91" s="219"/>
      <c r="E91" s="52"/>
    </row>
    <row r="92" spans="1:5" ht="19.5" customHeight="1" outlineLevel="1">
      <c r="A92" s="16"/>
      <c r="B92" s="136" t="s">
        <v>153</v>
      </c>
      <c r="C92" s="220"/>
      <c r="D92" s="204"/>
      <c r="E92" s="192">
        <f>SUM(C95:D95)</f>
        <v>0</v>
      </c>
    </row>
    <row r="93" spans="1:5" ht="19.5" customHeight="1" outlineLevel="1">
      <c r="A93" s="16"/>
      <c r="B93" s="221" t="s">
        <v>154</v>
      </c>
      <c r="C93" s="206"/>
      <c r="D93" s="206"/>
      <c r="E93" s="195">
        <f t="shared" ref="E93:E94" si="15">SUM(C93:D93)</f>
        <v>0</v>
      </c>
    </row>
    <row r="94" spans="1:5" ht="19.5" customHeight="1" outlineLevel="1">
      <c r="A94" s="16"/>
      <c r="B94" s="222" t="s">
        <v>155</v>
      </c>
      <c r="C94" s="223"/>
      <c r="D94" s="223"/>
      <c r="E94" s="224">
        <f t="shared" si="15"/>
        <v>0</v>
      </c>
    </row>
    <row r="95" spans="1:5" ht="19.5" customHeight="1" outlineLevel="1">
      <c r="A95" s="16"/>
      <c r="B95" s="222" t="s">
        <v>156</v>
      </c>
      <c r="C95" s="207"/>
      <c r="D95" s="207"/>
      <c r="E95" s="224">
        <f>SUM(C94:D94)</f>
        <v>0</v>
      </c>
    </row>
    <row r="96" spans="1:5" ht="19.5" customHeight="1" outlineLevel="1">
      <c r="A96" s="16"/>
      <c r="B96" s="136" t="s">
        <v>131</v>
      </c>
      <c r="C96" s="204"/>
      <c r="D96" s="204"/>
      <c r="E96" s="192">
        <f>SUM(C92:D92)</f>
        <v>0</v>
      </c>
    </row>
    <row r="97" spans="1:5" ht="19.5" customHeight="1" outlineLevel="1">
      <c r="A97" s="16"/>
      <c r="B97" s="197" t="s">
        <v>157</v>
      </c>
      <c r="C97" s="198">
        <f>SUM(C92:C96)</f>
        <v>0</v>
      </c>
      <c r="D97" s="198">
        <f>SUM(D92:D96)</f>
        <v>0</v>
      </c>
      <c r="E97" s="199">
        <f>SUM(E92:E96)</f>
        <v>0</v>
      </c>
    </row>
    <row r="98" spans="1:5" s="190" customFormat="1" ht="19.899999999999999" customHeight="1" outlineLevel="1">
      <c r="A98" s="215"/>
      <c r="B98" s="68" t="s">
        <v>158</v>
      </c>
      <c r="C98" s="208"/>
      <c r="D98" s="208"/>
      <c r="E98" s="208"/>
    </row>
    <row r="99" spans="1:5" ht="19.5" customHeight="1" outlineLevel="1">
      <c r="A99" s="16"/>
      <c r="B99" s="221" t="s">
        <v>159</v>
      </c>
      <c r="C99" s="207"/>
      <c r="D99" s="207"/>
      <c r="E99" s="195">
        <f t="shared" ref="E99:E106" si="16">SUM(C99:D99)</f>
        <v>0</v>
      </c>
    </row>
    <row r="100" spans="1:5" ht="19.5" customHeight="1" outlineLevel="1">
      <c r="A100" s="16"/>
      <c r="B100" s="136" t="s">
        <v>160</v>
      </c>
      <c r="C100" s="204"/>
      <c r="D100" s="204"/>
      <c r="E100" s="192">
        <f t="shared" si="16"/>
        <v>0</v>
      </c>
    </row>
    <row r="101" spans="1:5" ht="19.5" customHeight="1" outlineLevel="1">
      <c r="A101" s="16"/>
      <c r="B101" s="136" t="s">
        <v>161</v>
      </c>
      <c r="C101" s="204"/>
      <c r="D101" s="204"/>
      <c r="E101" s="192">
        <f t="shared" si="16"/>
        <v>0</v>
      </c>
    </row>
    <row r="102" spans="1:5" ht="19.5" customHeight="1" outlineLevel="1">
      <c r="A102" s="16"/>
      <c r="B102" s="136" t="s">
        <v>162</v>
      </c>
      <c r="C102" s="204"/>
      <c r="D102" s="204"/>
      <c r="E102" s="192">
        <f t="shared" si="16"/>
        <v>0</v>
      </c>
    </row>
    <row r="103" spans="1:5" ht="19.5" customHeight="1" outlineLevel="1">
      <c r="A103" s="16"/>
      <c r="B103" s="136" t="s">
        <v>163</v>
      </c>
      <c r="C103" s="204"/>
      <c r="D103" s="204"/>
      <c r="E103" s="192">
        <f t="shared" si="16"/>
        <v>0</v>
      </c>
    </row>
    <row r="104" spans="1:5" ht="19.5" customHeight="1" outlineLevel="1">
      <c r="A104" s="16"/>
      <c r="B104" s="136" t="s">
        <v>164</v>
      </c>
      <c r="C104" s="204"/>
      <c r="D104" s="204"/>
      <c r="E104" s="192">
        <f t="shared" si="16"/>
        <v>0</v>
      </c>
    </row>
    <row r="105" spans="1:5" ht="19.5" customHeight="1" outlineLevel="1">
      <c r="A105" s="16"/>
      <c r="B105" s="136" t="s">
        <v>165</v>
      </c>
      <c r="C105" s="204"/>
      <c r="D105" s="204"/>
      <c r="E105" s="192">
        <f t="shared" si="16"/>
        <v>0</v>
      </c>
    </row>
    <row r="106" spans="1:5" ht="19.5" customHeight="1" outlineLevel="1">
      <c r="A106" s="16"/>
      <c r="B106" s="136" t="s">
        <v>166</v>
      </c>
      <c r="C106" s="204"/>
      <c r="D106" s="204"/>
      <c r="E106" s="192">
        <f t="shared" si="16"/>
        <v>0</v>
      </c>
    </row>
    <row r="107" spans="1:5" ht="19.5" customHeight="1" outlineLevel="1">
      <c r="A107" s="16"/>
      <c r="B107" s="136" t="s">
        <v>93</v>
      </c>
      <c r="C107" s="204"/>
      <c r="D107" s="204"/>
      <c r="E107" s="192">
        <f>SUM(C107:D107)</f>
        <v>0</v>
      </c>
    </row>
    <row r="108" spans="1:5" ht="19.5" customHeight="1" outlineLevel="1">
      <c r="A108" s="16"/>
      <c r="B108" s="225" t="s">
        <v>167</v>
      </c>
      <c r="C108" s="226">
        <f>SUM(C99:C107)</f>
        <v>0</v>
      </c>
      <c r="D108" s="226">
        <f>SUM(D99:D107)</f>
        <v>0</v>
      </c>
      <c r="E108" s="227">
        <f>SUM(E99:E107)</f>
        <v>0</v>
      </c>
    </row>
    <row r="109" spans="1:5" s="190" customFormat="1" ht="19.899999999999999" customHeight="1" outlineLevel="1">
      <c r="A109" s="215"/>
      <c r="B109" s="68" t="s">
        <v>168</v>
      </c>
      <c r="C109" s="208"/>
      <c r="D109" s="208"/>
      <c r="E109" s="186"/>
    </row>
    <row r="110" spans="1:5" ht="19.5" customHeight="1" outlineLevel="1">
      <c r="A110" s="16"/>
      <c r="B110" s="221" t="s">
        <v>169</v>
      </c>
      <c r="C110" s="207"/>
      <c r="D110" s="207"/>
      <c r="E110" s="177">
        <f t="shared" ref="E110:E112" si="17">SUM(C110:D110)</f>
        <v>0</v>
      </c>
    </row>
    <row r="111" spans="1:5" ht="19.5" customHeight="1" outlineLevel="1">
      <c r="A111" s="16"/>
      <c r="B111" s="136" t="s">
        <v>170</v>
      </c>
      <c r="C111" s="204"/>
      <c r="D111" s="204"/>
      <c r="E111" s="192">
        <f t="shared" si="17"/>
        <v>0</v>
      </c>
    </row>
    <row r="112" spans="1:5" ht="19.5" customHeight="1" outlineLevel="1">
      <c r="A112" s="16"/>
      <c r="B112" s="136" t="s">
        <v>93</v>
      </c>
      <c r="C112" s="204"/>
      <c r="D112" s="204"/>
      <c r="E112" s="192">
        <f t="shared" si="17"/>
        <v>0</v>
      </c>
    </row>
    <row r="113" spans="1:5" ht="19.5" customHeight="1" outlineLevel="1">
      <c r="A113" s="16"/>
      <c r="B113" s="225" t="s">
        <v>171</v>
      </c>
      <c r="C113" s="226">
        <f t="shared" ref="C113:E113" si="18">SUM(C110:C112)</f>
        <v>0</v>
      </c>
      <c r="D113" s="226">
        <f t="shared" si="18"/>
        <v>0</v>
      </c>
      <c r="E113" s="227">
        <f t="shared" si="18"/>
        <v>0</v>
      </c>
    </row>
    <row r="114" spans="1:5" s="190" customFormat="1" ht="19.899999999999999" customHeight="1" outlineLevel="1">
      <c r="A114" s="215"/>
      <c r="B114" s="68" t="s">
        <v>172</v>
      </c>
      <c r="C114" s="208"/>
      <c r="D114" s="208"/>
      <c r="E114" s="186"/>
    </row>
    <row r="115" spans="1:5" ht="19.5" customHeight="1" outlineLevel="1">
      <c r="A115" s="16"/>
      <c r="B115" s="134" t="s">
        <v>173</v>
      </c>
      <c r="C115" s="203"/>
      <c r="D115" s="203"/>
      <c r="E115" s="177">
        <f t="shared" ref="E115:E119" si="19">SUM(C115:D115)</f>
        <v>0</v>
      </c>
    </row>
    <row r="116" spans="1:5" ht="19.5" customHeight="1" outlineLevel="1">
      <c r="A116" s="16"/>
      <c r="B116" s="136" t="s">
        <v>174</v>
      </c>
      <c r="C116" s="204"/>
      <c r="D116" s="204"/>
      <c r="E116" s="177">
        <f t="shared" si="19"/>
        <v>0</v>
      </c>
    </row>
    <row r="117" spans="1:5" ht="19.5" customHeight="1" outlineLevel="1">
      <c r="A117" s="16"/>
      <c r="B117" s="136" t="s">
        <v>175</v>
      </c>
      <c r="C117" s="204"/>
      <c r="D117" s="204"/>
      <c r="E117" s="177">
        <f t="shared" si="19"/>
        <v>0</v>
      </c>
    </row>
    <row r="118" spans="1:5" ht="19.5" customHeight="1" outlineLevel="1">
      <c r="A118" s="16"/>
      <c r="B118" s="136" t="s">
        <v>176</v>
      </c>
      <c r="C118" s="204"/>
      <c r="D118" s="204"/>
      <c r="E118" s="177">
        <f t="shared" si="19"/>
        <v>0</v>
      </c>
    </row>
    <row r="119" spans="1:5" ht="19.5" customHeight="1" outlineLevel="1">
      <c r="A119" s="16"/>
      <c r="B119" s="136" t="s">
        <v>177</v>
      </c>
      <c r="C119" s="204"/>
      <c r="D119" s="204"/>
      <c r="E119" s="177">
        <f t="shared" si="19"/>
        <v>0</v>
      </c>
    </row>
    <row r="120" spans="1:5" ht="19.5" customHeight="1" outlineLevel="1">
      <c r="A120" s="16"/>
      <c r="B120" s="498" t="s">
        <v>178</v>
      </c>
      <c r="C120" s="198">
        <f t="shared" ref="C120:E120" si="20">SUM(C115:C119)</f>
        <v>0</v>
      </c>
      <c r="D120" s="198">
        <f t="shared" si="20"/>
        <v>0</v>
      </c>
      <c r="E120" s="199">
        <f t="shared" si="20"/>
        <v>0</v>
      </c>
    </row>
    <row r="121" spans="1:5" s="190" customFormat="1" ht="19.899999999999999" customHeight="1" outlineLevel="1">
      <c r="A121" s="215"/>
      <c r="B121" s="68" t="s">
        <v>179</v>
      </c>
      <c r="C121" s="208"/>
      <c r="D121" s="208"/>
      <c r="E121" s="186"/>
    </row>
    <row r="122" spans="1:5" ht="19.5" customHeight="1" outlineLevel="1">
      <c r="A122" s="16"/>
      <c r="B122" s="134" t="s">
        <v>180</v>
      </c>
      <c r="C122" s="203"/>
      <c r="D122" s="203"/>
      <c r="E122" s="177">
        <f t="shared" ref="E122:E126" si="21">SUM(C122:D122)</f>
        <v>0</v>
      </c>
    </row>
    <row r="123" spans="1:5" ht="19.5" customHeight="1" outlineLevel="1">
      <c r="A123" s="16"/>
      <c r="B123" s="222" t="s">
        <v>181</v>
      </c>
      <c r="C123" s="206"/>
      <c r="D123" s="206"/>
      <c r="E123" s="224">
        <f t="shared" si="21"/>
        <v>0</v>
      </c>
    </row>
    <row r="124" spans="1:5" ht="19.5" customHeight="1" outlineLevel="1">
      <c r="A124" s="16"/>
      <c r="B124" s="222" t="s">
        <v>182</v>
      </c>
      <c r="C124" s="207"/>
      <c r="D124" s="207"/>
      <c r="E124" s="224">
        <f t="shared" si="21"/>
        <v>0</v>
      </c>
    </row>
    <row r="125" spans="1:5" ht="19.5" customHeight="1" outlineLevel="1">
      <c r="A125" s="16"/>
      <c r="B125" s="136" t="s">
        <v>183</v>
      </c>
      <c r="C125" s="204"/>
      <c r="D125" s="204"/>
      <c r="E125" s="192">
        <f t="shared" si="21"/>
        <v>0</v>
      </c>
    </row>
    <row r="126" spans="1:5" ht="19.5" customHeight="1" outlineLevel="1">
      <c r="A126" s="16"/>
      <c r="B126" s="136" t="s">
        <v>131</v>
      </c>
      <c r="C126" s="204"/>
      <c r="D126" s="204"/>
      <c r="E126" s="192">
        <f t="shared" si="21"/>
        <v>0</v>
      </c>
    </row>
    <row r="127" spans="1:5" ht="19.5" customHeight="1" outlineLevel="1">
      <c r="A127" s="16"/>
      <c r="B127" s="197" t="s">
        <v>184</v>
      </c>
      <c r="C127" s="198">
        <f t="shared" ref="C127:E127" si="22">SUM(C122:C126)</f>
        <v>0</v>
      </c>
      <c r="D127" s="198">
        <f t="shared" si="22"/>
        <v>0</v>
      </c>
      <c r="E127" s="199">
        <f t="shared" si="22"/>
        <v>0</v>
      </c>
    </row>
    <row r="128" spans="1:5" s="190" customFormat="1" ht="19.899999999999999" customHeight="1" outlineLevel="1">
      <c r="A128" s="215"/>
      <c r="B128" s="68" t="s">
        <v>185</v>
      </c>
      <c r="C128" s="208"/>
      <c r="D128" s="208"/>
      <c r="E128" s="186"/>
    </row>
    <row r="129" spans="1:5" ht="19.5" customHeight="1" outlineLevel="1">
      <c r="A129" s="16"/>
      <c r="B129" s="134" t="s">
        <v>186</v>
      </c>
      <c r="C129" s="203"/>
      <c r="D129" s="203"/>
      <c r="E129" s="177">
        <f t="shared" ref="E129:E131" si="23">SUM(C129:D129)</f>
        <v>0</v>
      </c>
    </row>
    <row r="130" spans="1:5" ht="19.5" customHeight="1" outlineLevel="1">
      <c r="A130" s="16"/>
      <c r="B130" s="136" t="s">
        <v>187</v>
      </c>
      <c r="C130" s="204"/>
      <c r="D130" s="204"/>
      <c r="E130" s="192">
        <f t="shared" si="23"/>
        <v>0</v>
      </c>
    </row>
    <row r="131" spans="1:5" ht="19.5" customHeight="1" outlineLevel="1">
      <c r="A131" s="16"/>
      <c r="B131" s="136" t="s">
        <v>131</v>
      </c>
      <c r="C131" s="204"/>
      <c r="D131" s="204"/>
      <c r="E131" s="192">
        <f t="shared" si="23"/>
        <v>0</v>
      </c>
    </row>
    <row r="132" spans="1:5" ht="19.5" customHeight="1" outlineLevel="1">
      <c r="A132" s="16"/>
      <c r="B132" s="197" t="s">
        <v>188</v>
      </c>
      <c r="C132" s="198">
        <f>SUM(C129:C131)</f>
        <v>0</v>
      </c>
      <c r="D132" s="198">
        <f t="shared" ref="D132:E132" si="24">SUM(D129:D131)</f>
        <v>0</v>
      </c>
      <c r="E132" s="199">
        <f t="shared" si="24"/>
        <v>0</v>
      </c>
    </row>
    <row r="133" spans="1:5" s="190" customFormat="1" ht="19.899999999999999" customHeight="1" outlineLevel="1">
      <c r="A133" s="215"/>
      <c r="B133" s="68" t="s">
        <v>189</v>
      </c>
      <c r="C133" s="208"/>
      <c r="D133" s="208"/>
      <c r="E133" s="186"/>
    </row>
    <row r="134" spans="1:5" ht="19.5" customHeight="1" outlineLevel="1">
      <c r="A134" s="16"/>
      <c r="B134" s="134" t="s">
        <v>190</v>
      </c>
      <c r="C134" s="203"/>
      <c r="D134" s="203"/>
      <c r="E134" s="177">
        <f t="shared" ref="E134:E138" si="25">SUM(C134:D134)</f>
        <v>0</v>
      </c>
    </row>
    <row r="135" spans="1:5" ht="19.5" customHeight="1" outlineLevel="1">
      <c r="A135" s="16"/>
      <c r="B135" s="134" t="s">
        <v>191</v>
      </c>
      <c r="C135" s="203"/>
      <c r="D135" s="203"/>
      <c r="E135" s="177"/>
    </row>
    <row r="136" spans="1:5" ht="19.5" customHeight="1" outlineLevel="1">
      <c r="A136" s="16"/>
      <c r="B136" s="221" t="s">
        <v>192</v>
      </c>
      <c r="C136" s="206"/>
      <c r="D136" s="206"/>
      <c r="E136" s="224">
        <f t="shared" si="25"/>
        <v>0</v>
      </c>
    </row>
    <row r="137" spans="1:5" ht="19.5" customHeight="1" outlineLevel="1">
      <c r="A137" s="16"/>
      <c r="B137" s="222" t="s">
        <v>193</v>
      </c>
      <c r="C137" s="207"/>
      <c r="D137" s="207"/>
      <c r="E137" s="224">
        <f t="shared" si="25"/>
        <v>0</v>
      </c>
    </row>
    <row r="138" spans="1:5" ht="19.5" customHeight="1" outlineLevel="1">
      <c r="A138" s="16"/>
      <c r="B138" s="136" t="s">
        <v>131</v>
      </c>
      <c r="C138" s="204"/>
      <c r="D138" s="204"/>
      <c r="E138" s="192">
        <f t="shared" si="25"/>
        <v>0</v>
      </c>
    </row>
    <row r="139" spans="1:5" ht="19.5" customHeight="1" outlineLevel="1" thickBot="1">
      <c r="A139" s="16"/>
      <c r="B139" s="197" t="s">
        <v>194</v>
      </c>
      <c r="C139" s="228">
        <f t="shared" ref="C139:E139" si="26">SUM(C134:C138)</f>
        <v>0</v>
      </c>
      <c r="D139" s="228">
        <f t="shared" si="26"/>
        <v>0</v>
      </c>
      <c r="E139" s="229">
        <f t="shared" si="26"/>
        <v>0</v>
      </c>
    </row>
    <row r="140" spans="1:5" ht="26.25" customHeight="1" outlineLevel="1" thickBot="1">
      <c r="A140" s="16"/>
      <c r="B140" s="44"/>
      <c r="C140" s="210" t="str">
        <f>'Bilan financier'!D4</f>
        <v>Conjoint A</v>
      </c>
      <c r="D140" s="210" t="str">
        <f>'Bilan financier'!E4</f>
        <v>Conjoint B</v>
      </c>
      <c r="E140" s="210" t="s">
        <v>94</v>
      </c>
    </row>
    <row r="141" spans="1:5" ht="23.45" customHeight="1" outlineLevel="1">
      <c r="A141" s="16"/>
      <c r="B141" s="392" t="s">
        <v>195</v>
      </c>
      <c r="C141" s="212">
        <f>C90+C97+C108+C113+C120+C127+C132+C139</f>
        <v>0</v>
      </c>
      <c r="D141" s="212">
        <f>D90+D97+D108+D113+D120+D127+D132+D139</f>
        <v>0</v>
      </c>
      <c r="E141" s="212">
        <f>E90+E97+E108+E113+E120+E127+E132+E139</f>
        <v>0</v>
      </c>
    </row>
    <row r="142" spans="1:5" s="7" customFormat="1" ht="23.45" customHeight="1" outlineLevel="1">
      <c r="A142" s="25"/>
      <c r="B142" s="26"/>
      <c r="C142" s="213"/>
      <c r="D142" s="213"/>
      <c r="E142" s="213"/>
    </row>
    <row r="143" spans="1:5" s="7" customFormat="1" ht="23.45" customHeight="1" outlineLevel="1">
      <c r="A143" s="25"/>
      <c r="B143" s="26"/>
      <c r="C143" s="213"/>
      <c r="D143" s="213"/>
      <c r="E143" s="213"/>
    </row>
    <row r="144" spans="1:5" ht="37.5" customHeight="1">
      <c r="A144" s="16"/>
      <c r="B144" s="230" t="s">
        <v>196</v>
      </c>
      <c r="C144" s="231"/>
      <c r="D144" s="231"/>
      <c r="E144" s="231"/>
    </row>
    <row r="145" spans="1:5" ht="28.9" customHeight="1" outlineLevel="1">
      <c r="A145" s="16"/>
      <c r="B145" s="61" t="s">
        <v>44</v>
      </c>
      <c r="C145" s="186" t="str">
        <f>'Bilan financier'!D4</f>
        <v>Conjoint A</v>
      </c>
      <c r="D145" s="187" t="str">
        <f>'Bilan financier'!E4</f>
        <v>Conjoint B</v>
      </c>
      <c r="E145" s="186" t="s">
        <v>81</v>
      </c>
    </row>
    <row r="146" spans="1:5" ht="19.5" customHeight="1" outlineLevel="1">
      <c r="A146" s="16"/>
      <c r="B146" s="222" t="s">
        <v>197</v>
      </c>
      <c r="C146" s="203"/>
      <c r="D146" s="203"/>
      <c r="E146" s="177">
        <f t="shared" ref="E146:E151" si="27">SUM(C146:D146)</f>
        <v>0</v>
      </c>
    </row>
    <row r="147" spans="1:5" ht="19.5" customHeight="1" outlineLevel="1">
      <c r="A147" s="16"/>
      <c r="B147" s="221" t="s">
        <v>198</v>
      </c>
      <c r="C147" s="203"/>
      <c r="D147" s="203"/>
      <c r="E147" s="177">
        <f t="shared" si="27"/>
        <v>0</v>
      </c>
    </row>
    <row r="148" spans="1:5" ht="19.5" customHeight="1" outlineLevel="1">
      <c r="A148" s="16"/>
      <c r="B148" s="221" t="s">
        <v>198</v>
      </c>
      <c r="C148" s="203"/>
      <c r="D148" s="203"/>
      <c r="E148" s="177">
        <f t="shared" si="27"/>
        <v>0</v>
      </c>
    </row>
    <row r="149" spans="1:5" ht="19.5" customHeight="1" outlineLevel="1">
      <c r="A149" s="16"/>
      <c r="B149" s="222"/>
      <c r="C149" s="204"/>
      <c r="D149" s="204"/>
      <c r="E149" s="192">
        <f t="shared" si="27"/>
        <v>0</v>
      </c>
    </row>
    <row r="150" spans="1:5" ht="19.5" customHeight="1" outlineLevel="1">
      <c r="A150" s="16"/>
      <c r="B150" s="222"/>
      <c r="C150" s="204"/>
      <c r="D150" s="204"/>
      <c r="E150" s="177">
        <f t="shared" si="27"/>
        <v>0</v>
      </c>
    </row>
    <row r="151" spans="1:5" ht="19.5" customHeight="1" outlineLevel="1">
      <c r="A151" s="16"/>
      <c r="B151" s="222"/>
      <c r="C151" s="204"/>
      <c r="D151" s="204"/>
      <c r="E151" s="177">
        <f t="shared" si="27"/>
        <v>0</v>
      </c>
    </row>
    <row r="152" spans="1:5" ht="19.5" customHeight="1" outlineLevel="1" thickBot="1">
      <c r="A152" s="16"/>
      <c r="B152" s="38"/>
      <c r="C152" s="232" t="str">
        <f>'Bilan financier'!D4</f>
        <v>Conjoint A</v>
      </c>
      <c r="D152" s="232" t="str">
        <f>'Bilan financier'!E4</f>
        <v>Conjoint B</v>
      </c>
      <c r="E152" s="232" t="s">
        <v>94</v>
      </c>
    </row>
    <row r="153" spans="1:5" ht="19.5" customHeight="1" outlineLevel="1">
      <c r="A153" s="16"/>
      <c r="B153" s="211" t="s">
        <v>199</v>
      </c>
      <c r="C153" s="212">
        <f>SUM(C146:C151)</f>
        <v>0</v>
      </c>
      <c r="D153" s="212">
        <f>SUM(D146:D151)</f>
        <v>0</v>
      </c>
      <c r="E153" s="212">
        <f>SUM(E146:E151)</f>
        <v>0</v>
      </c>
    </row>
    <row r="156" spans="1:5" s="236" customFormat="1" ht="36.6" customHeight="1">
      <c r="A156" s="233"/>
      <c r="B156" s="234" t="s">
        <v>200</v>
      </c>
      <c r="C156" s="235">
        <f t="shared" ref="C156:D156" si="28">C153+C141+C77</f>
        <v>0</v>
      </c>
      <c r="D156" s="235">
        <f t="shared" si="28"/>
        <v>0</v>
      </c>
      <c r="E156" s="235">
        <f>E153+E141+E77</f>
        <v>0</v>
      </c>
    </row>
    <row r="157" spans="1:5" ht="15.75" customHeight="1">
      <c r="D157" s="237"/>
      <c r="E157" s="237"/>
    </row>
    <row r="158" spans="1:5" ht="15.75" customHeight="1">
      <c r="D158" s="237"/>
      <c r="E158" s="237"/>
    </row>
  </sheetData>
  <mergeCells count="1">
    <mergeCell ref="A1:E2"/>
  </mergeCells>
  <pageMargins left="0.7" right="0.7" top="0.75" bottom="0.75" header="0.3" footer="0.3"/>
  <pageSetup scale="75" orientation="portrait" r:id="rId1"/>
  <rowBreaks count="3" manualBreakCount="3">
    <brk id="36" max="4" man="1"/>
    <brk id="79" max="4" man="1"/>
    <brk id="120" max="4"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outlinePr summaryBelow="0" summaryRight="0"/>
  </sheetPr>
  <dimension ref="A1:K56"/>
  <sheetViews>
    <sheetView showGridLines="0" topLeftCell="B1" zoomScaleNormal="100" workbookViewId="0">
      <selection activeCell="H5" sqref="H5"/>
    </sheetView>
  </sheetViews>
  <sheetFormatPr defaultColWidth="14.42578125" defaultRowHeight="15.75" customHeight="1"/>
  <cols>
    <col min="1" max="1" width="5.7109375" style="8" customWidth="1"/>
    <col min="2" max="2" width="50.7109375" style="8" customWidth="1"/>
    <col min="3" max="3" width="19.140625" style="8" customWidth="1"/>
    <col min="4" max="4" width="16.7109375" style="8" customWidth="1"/>
    <col min="5" max="5" width="14.42578125" style="125" customWidth="1"/>
    <col min="6" max="7" width="14.42578125" style="8" customWidth="1"/>
    <col min="8" max="8" width="38.42578125" style="8" customWidth="1"/>
    <col min="9" max="10" width="14.42578125" style="8" customWidth="1"/>
    <col min="11" max="11" width="14.28515625" style="8" customWidth="1"/>
    <col min="12" max="16384" width="14.42578125" style="8"/>
  </cols>
  <sheetData>
    <row r="1" spans="1:11" ht="85.9" customHeight="1">
      <c r="A1" s="359"/>
      <c r="B1" s="360"/>
      <c r="C1" s="713"/>
      <c r="D1" s="742"/>
      <c r="E1" s="362"/>
      <c r="F1" s="361"/>
      <c r="G1" s="361"/>
      <c r="H1" s="361"/>
      <c r="I1" s="361"/>
      <c r="J1" s="361"/>
      <c r="K1" s="361"/>
    </row>
    <row r="2" spans="1:11" ht="18.75" customHeight="1">
      <c r="A2" s="109"/>
      <c r="B2" s="110"/>
      <c r="C2" s="109"/>
      <c r="D2" s="109"/>
      <c r="E2" s="111"/>
      <c r="F2" s="109"/>
      <c r="G2" s="109"/>
      <c r="H2" s="109"/>
      <c r="I2" s="109"/>
      <c r="J2" s="109"/>
      <c r="K2" s="109"/>
    </row>
    <row r="3" spans="1:11" ht="34.15" customHeight="1">
      <c r="A3" s="109"/>
      <c r="B3" s="112" t="s">
        <v>201</v>
      </c>
      <c r="C3" s="109"/>
      <c r="D3" s="109"/>
      <c r="E3" s="447"/>
      <c r="F3" s="743"/>
      <c r="G3" s="744" t="str">
        <f ca="1">IFERROR(__xludf.DUMMYFUNCTION("SPARKLINE(G8,{""charttype"",""column"";""ymin"", 0; ""ymax"",max(F8:G8);""firstcolor"",""#f46524""})"),"")</f>
        <v/>
      </c>
      <c r="H3" s="444"/>
      <c r="I3" s="113"/>
      <c r="J3" s="109"/>
      <c r="K3" s="109"/>
    </row>
    <row r="4" spans="1:11" ht="24" customHeight="1">
      <c r="A4" s="16"/>
      <c r="B4" s="110"/>
      <c r="C4" s="114" t="s">
        <v>202</v>
      </c>
      <c r="D4" s="115" t="s">
        <v>203</v>
      </c>
      <c r="E4" s="448"/>
      <c r="F4" s="745"/>
      <c r="G4" s="746"/>
      <c r="H4" s="445"/>
      <c r="I4" s="35"/>
      <c r="J4" s="116"/>
      <c r="K4" s="116"/>
    </row>
    <row r="5" spans="1:11" ht="21.6" customHeight="1">
      <c r="A5" s="16"/>
      <c r="B5" s="117" t="s">
        <v>204</v>
      </c>
      <c r="C5" s="363">
        <f>'Budget mensuel'!E19</f>
        <v>0</v>
      </c>
      <c r="D5" s="365">
        <f t="shared" ref="D5:D7" si="0">C5*12</f>
        <v>0</v>
      </c>
      <c r="E5" s="449"/>
      <c r="F5" s="745"/>
      <c r="G5" s="746"/>
      <c r="H5" s="446"/>
      <c r="I5" s="118"/>
      <c r="J5" s="118"/>
      <c r="K5" s="118"/>
    </row>
    <row r="6" spans="1:11" ht="22.15" customHeight="1">
      <c r="A6" s="16"/>
      <c r="B6" s="119" t="s">
        <v>205</v>
      </c>
      <c r="C6" s="364">
        <f>'Budget mensuel'!E156</f>
        <v>0</v>
      </c>
      <c r="D6" s="366">
        <f t="shared" si="0"/>
        <v>0</v>
      </c>
      <c r="E6" s="450"/>
      <c r="F6" s="745"/>
      <c r="G6" s="746"/>
      <c r="H6" s="122"/>
      <c r="I6" s="120"/>
      <c r="J6" s="120"/>
      <c r="K6" s="120"/>
    </row>
    <row r="7" spans="1:11" ht="22.15" customHeight="1">
      <c r="A7" s="16"/>
      <c r="B7" s="505" t="s">
        <v>206</v>
      </c>
      <c r="C7" s="506">
        <f>'Bilan financier'!F54</f>
        <v>0</v>
      </c>
      <c r="D7" s="366">
        <f t="shared" si="0"/>
        <v>0</v>
      </c>
      <c r="E7" s="451" t="s">
        <v>207</v>
      </c>
      <c r="F7" s="452" t="s">
        <v>208</v>
      </c>
      <c r="G7" s="121"/>
      <c r="H7" s="122"/>
      <c r="I7" s="120"/>
      <c r="J7" s="120"/>
      <c r="K7" s="120"/>
    </row>
    <row r="8" spans="1:11" ht="22.15" customHeight="1">
      <c r="A8" s="16"/>
      <c r="B8" s="119" t="s">
        <v>209</v>
      </c>
      <c r="C8" s="364">
        <f>'Budget mensuel'!E34</f>
        <v>0</v>
      </c>
      <c r="D8" s="366">
        <f t="shared" ref="D8" si="1">C8*12</f>
        <v>0</v>
      </c>
      <c r="E8" s="453">
        <f>C5</f>
        <v>0</v>
      </c>
      <c r="F8" s="454">
        <f>C6+C7</f>
        <v>0</v>
      </c>
      <c r="G8" s="121"/>
      <c r="H8" s="122"/>
      <c r="I8" s="120"/>
      <c r="J8" s="120"/>
      <c r="K8" s="120"/>
    </row>
    <row r="9" spans="1:11" ht="35.450000000000003" customHeight="1">
      <c r="A9" s="16"/>
      <c r="B9" s="123" t="s">
        <v>45</v>
      </c>
      <c r="C9" s="369">
        <f>C5-C6-C7-C8</f>
        <v>0</v>
      </c>
      <c r="D9" s="369">
        <f t="shared" ref="D9" si="2">D5-D6-D7</f>
        <v>0</v>
      </c>
      <c r="G9" s="121"/>
      <c r="H9" s="122"/>
      <c r="I9" s="120"/>
      <c r="J9" s="120"/>
      <c r="K9" s="120"/>
    </row>
    <row r="10" spans="1:11" ht="19.5" customHeight="1">
      <c r="A10" s="16"/>
      <c r="B10" s="144" t="s">
        <v>210</v>
      </c>
      <c r="E10" s="455"/>
      <c r="F10" s="456"/>
      <c r="G10" s="457" t="s">
        <v>211</v>
      </c>
      <c r="H10" s="458">
        <f>C5</f>
        <v>0</v>
      </c>
      <c r="I10" s="35"/>
      <c r="J10" s="35"/>
      <c r="K10" s="35"/>
    </row>
    <row r="11" spans="1:11" ht="19.5" customHeight="1">
      <c r="A11" s="16"/>
      <c r="C11" s="121"/>
      <c r="E11" s="459"/>
      <c r="F11" s="460"/>
      <c r="G11" s="461" t="s">
        <v>212</v>
      </c>
      <c r="H11" s="462">
        <f>H10*3</f>
        <v>0</v>
      </c>
      <c r="I11" s="116"/>
      <c r="J11" s="116"/>
      <c r="K11" s="116"/>
    </row>
    <row r="12" spans="1:11" ht="19.5" customHeight="1">
      <c r="A12" s="16"/>
      <c r="B12" s="124"/>
      <c r="C12" s="114" t="s">
        <v>202</v>
      </c>
      <c r="D12" s="115" t="s">
        <v>203</v>
      </c>
      <c r="E12" s="463"/>
      <c r="F12" s="121"/>
      <c r="G12" s="121"/>
      <c r="H12" s="121"/>
      <c r="I12" s="35"/>
      <c r="J12" s="35"/>
      <c r="K12" s="35"/>
    </row>
    <row r="13" spans="1:11" ht="33.6" customHeight="1">
      <c r="A13" s="16"/>
      <c r="B13" s="126" t="s">
        <v>213</v>
      </c>
      <c r="C13" s="367">
        <f>'Budget mensuel'!E153+'Budget mensuel'!E137+'Budget mensuel'!E136+'Budget mensuel'!E123+'Budget mensuel'!E99+'Budget mensuel'!E95+'Budget mensuel'!E94+'Budget mensuel'!E93+'Budget mensuel'!E61+'Budget mensuel'!E60+'Budget mensuel'!E124+'Budget mensuel'!E48+'Budget mensuel'!E110+'Budget mensuel'!E49</f>
        <v>0</v>
      </c>
      <c r="D13" s="368">
        <f>C13*12</f>
        <v>0</v>
      </c>
      <c r="E13" s="106"/>
      <c r="F13" s="127" t="s">
        <v>214</v>
      </c>
      <c r="G13" s="35"/>
      <c r="H13" s="128"/>
      <c r="I13" s="35"/>
      <c r="J13" s="35"/>
      <c r="K13" s="35"/>
    </row>
    <row r="14" spans="1:11" ht="28.9" customHeight="1">
      <c r="A14" s="16"/>
      <c r="B14" s="110"/>
      <c r="C14" s="34"/>
      <c r="D14" s="35"/>
      <c r="E14" s="106"/>
      <c r="F14" s="35"/>
      <c r="G14" s="35"/>
      <c r="H14" s="35"/>
      <c r="I14" s="35"/>
      <c r="J14" s="35"/>
      <c r="K14" s="35"/>
    </row>
    <row r="15" spans="1:11" ht="28.9" customHeight="1">
      <c r="A15" s="16"/>
      <c r="B15" s="714" t="s">
        <v>215</v>
      </c>
      <c r="C15" s="715"/>
      <c r="D15" s="715"/>
      <c r="E15" s="715"/>
      <c r="F15" s="715"/>
      <c r="G15" s="35"/>
      <c r="H15" s="716"/>
      <c r="I15" s="747"/>
      <c r="J15" s="747"/>
      <c r="K15" s="747"/>
    </row>
    <row r="16" spans="1:11" ht="48" customHeight="1">
      <c r="A16" s="16"/>
      <c r="B16" s="129"/>
      <c r="C16" s="114" t="s">
        <v>202</v>
      </c>
      <c r="D16" s="114" t="s">
        <v>203</v>
      </c>
      <c r="E16" s="130" t="s">
        <v>216</v>
      </c>
      <c r="G16" s="35"/>
      <c r="H16" s="129"/>
    </row>
    <row r="17" spans="1:11" ht="19.5" customHeight="1">
      <c r="A17" s="16"/>
      <c r="B17" s="68" t="s">
        <v>217</v>
      </c>
      <c r="C17" s="370"/>
      <c r="D17" s="371"/>
      <c r="E17" s="131"/>
      <c r="F17" s="132"/>
      <c r="G17" s="35"/>
      <c r="H17" s="133"/>
      <c r="I17" s="21"/>
      <c r="J17" s="132"/>
      <c r="K17" s="132"/>
    </row>
    <row r="18" spans="1:11" ht="19.5" customHeight="1">
      <c r="A18" s="16"/>
      <c r="B18" s="134" t="str">
        <f>'Budget mensuel'!B40</f>
        <v>Habitation</v>
      </c>
      <c r="C18" s="203">
        <f>'Budget mensuel'!E51</f>
        <v>0</v>
      </c>
      <c r="D18" s="372">
        <f>C18*12</f>
        <v>0</v>
      </c>
      <c r="E18" s="135" t="e">
        <f>C18/C5</f>
        <v>#DIV/0!</v>
      </c>
      <c r="G18" s="35"/>
      <c r="H18" s="133"/>
      <c r="I18" s="21"/>
      <c r="J18" s="712"/>
      <c r="K18" s="747"/>
    </row>
    <row r="19" spans="1:11" ht="19.5" customHeight="1">
      <c r="A19" s="16"/>
      <c r="B19" s="136" t="str">
        <f>'Budget mensuel'!B52</f>
        <v>Transport</v>
      </c>
      <c r="C19" s="204">
        <f>'Budget mensuel'!E63</f>
        <v>0</v>
      </c>
      <c r="D19" s="373">
        <f>C19*12</f>
        <v>0</v>
      </c>
      <c r="E19" s="137" t="e">
        <f>C19/C5</f>
        <v>#DIV/0!</v>
      </c>
      <c r="G19" s="35"/>
      <c r="H19" s="138"/>
      <c r="I19" s="139"/>
      <c r="J19" s="712"/>
      <c r="K19" s="747"/>
    </row>
    <row r="20" spans="1:11" ht="19.5" customHeight="1">
      <c r="A20" s="16"/>
      <c r="B20" s="136" t="str">
        <f>'Budget mensuel'!B64</f>
        <v>Frais et assurances</v>
      </c>
      <c r="C20" s="204">
        <f>'Budget mensuel'!E70</f>
        <v>0</v>
      </c>
      <c r="D20" s="372">
        <f t="shared" ref="D20:D34" si="3">C20*12</f>
        <v>0</v>
      </c>
      <c r="E20" s="137" t="e">
        <f>C20/C5</f>
        <v>#DIV/0!</v>
      </c>
      <c r="G20" s="35"/>
      <c r="H20" s="138"/>
      <c r="I20" s="139"/>
      <c r="J20" s="712"/>
      <c r="K20" s="747"/>
    </row>
    <row r="21" spans="1:11" ht="19.5" customHeight="1">
      <c r="A21" s="16"/>
      <c r="B21" s="136" t="str">
        <f>'Budget mensuel'!B71</f>
        <v>Personnes à charge</v>
      </c>
      <c r="C21" s="204">
        <f>'Budget mensuel'!E75</f>
        <v>0</v>
      </c>
      <c r="D21" s="373">
        <f t="shared" si="3"/>
        <v>0</v>
      </c>
      <c r="E21" s="137" t="e">
        <f>C21/C5</f>
        <v>#DIV/0!</v>
      </c>
      <c r="G21" s="35"/>
      <c r="H21" s="138"/>
      <c r="I21" s="139"/>
      <c r="J21" s="712"/>
      <c r="K21" s="747"/>
    </row>
    <row r="22" spans="1:11" ht="19.5" customHeight="1">
      <c r="A22" s="16"/>
      <c r="B22" s="68" t="s">
        <v>218</v>
      </c>
      <c r="C22" s="370"/>
      <c r="D22" s="374"/>
      <c r="E22" s="140"/>
      <c r="F22" s="132"/>
      <c r="G22" s="35"/>
      <c r="H22" s="138"/>
      <c r="I22" s="139"/>
      <c r="J22" s="132"/>
      <c r="K22" s="132"/>
    </row>
    <row r="23" spans="1:11" ht="19.5" customHeight="1">
      <c r="A23" s="16"/>
      <c r="B23" s="134" t="str">
        <f>'Budget mensuel'!B82</f>
        <v>Alimentation</v>
      </c>
      <c r="C23" s="209">
        <f>'Budget mensuel'!E90</f>
        <v>0</v>
      </c>
      <c r="D23" s="372">
        <f t="shared" si="3"/>
        <v>0</v>
      </c>
      <c r="E23" s="135" t="e">
        <f>C23/C5</f>
        <v>#DIV/0!</v>
      </c>
      <c r="G23" s="35"/>
      <c r="H23" s="138"/>
      <c r="I23" s="139"/>
      <c r="J23" s="712"/>
      <c r="K23" s="747"/>
    </row>
    <row r="24" spans="1:11" ht="19.5" customHeight="1">
      <c r="A24" s="16"/>
      <c r="B24" s="136" t="str">
        <f>'Budget mensuel'!B91</f>
        <v>Vêtements</v>
      </c>
      <c r="C24" s="220">
        <f>'Budget mensuel'!E97</f>
        <v>0</v>
      </c>
      <c r="D24" s="372">
        <f t="shared" si="3"/>
        <v>0</v>
      </c>
      <c r="E24" s="137" t="e">
        <f>C24/C5</f>
        <v>#DIV/0!</v>
      </c>
      <c r="G24" s="35"/>
      <c r="H24" s="138"/>
      <c r="I24" s="139"/>
      <c r="J24" s="712"/>
      <c r="K24" s="747"/>
    </row>
    <row r="25" spans="1:11" ht="19.5" customHeight="1">
      <c r="A25" s="16"/>
      <c r="B25" s="141" t="str">
        <f>'Budget mensuel'!B98</f>
        <v>Loisirs</v>
      </c>
      <c r="C25" s="204">
        <f>'Budget mensuel'!E108</f>
        <v>0</v>
      </c>
      <c r="D25" s="373">
        <f t="shared" si="3"/>
        <v>0</v>
      </c>
      <c r="E25" s="137" t="e">
        <f>C25/C5</f>
        <v>#DIV/0!</v>
      </c>
      <c r="G25" s="35"/>
      <c r="H25" s="138"/>
      <c r="I25" s="21"/>
      <c r="J25" s="138"/>
      <c r="K25" s="138"/>
    </row>
    <row r="26" spans="1:11" ht="19.5" customHeight="1">
      <c r="A26" s="16"/>
      <c r="B26" s="141" t="str">
        <f>'Budget mensuel'!B109</f>
        <v>Études</v>
      </c>
      <c r="C26" s="204">
        <f>'Budget mensuel'!E113</f>
        <v>0</v>
      </c>
      <c r="D26" s="372">
        <f t="shared" si="3"/>
        <v>0</v>
      </c>
      <c r="E26" s="137" t="e">
        <f>C26/C5</f>
        <v>#DIV/0!</v>
      </c>
      <c r="G26" s="35"/>
      <c r="H26" s="138"/>
      <c r="I26" s="21"/>
      <c r="J26" s="138"/>
      <c r="K26" s="138"/>
    </row>
    <row r="27" spans="1:11" ht="19.5" customHeight="1">
      <c r="A27" s="16"/>
      <c r="B27" s="141" t="str">
        <f>'Budget mensuel'!B114</f>
        <v>Soins et produits d'hygiène personnelle</v>
      </c>
      <c r="C27" s="204">
        <f>'Budget mensuel'!E120</f>
        <v>0</v>
      </c>
      <c r="D27" s="373">
        <f t="shared" si="3"/>
        <v>0</v>
      </c>
      <c r="E27" s="137" t="e">
        <f>C27/C5</f>
        <v>#DIV/0!</v>
      </c>
      <c r="G27" s="35"/>
      <c r="H27" s="138"/>
      <c r="I27" s="21"/>
      <c r="J27" s="138"/>
      <c r="K27" s="138"/>
    </row>
    <row r="28" spans="1:11" ht="19.5" customHeight="1">
      <c r="A28" s="16"/>
      <c r="B28" s="141" t="str">
        <f>'Budget mensuel'!B121</f>
        <v>Soins médicaux</v>
      </c>
      <c r="C28" s="204">
        <f>'Budget mensuel'!E127</f>
        <v>0</v>
      </c>
      <c r="D28" s="372">
        <f t="shared" si="3"/>
        <v>0</v>
      </c>
      <c r="E28" s="137" t="e">
        <f>C28/C5</f>
        <v>#DIV/0!</v>
      </c>
      <c r="G28" s="35"/>
      <c r="H28" s="138"/>
      <c r="I28" s="21"/>
      <c r="J28" s="138"/>
      <c r="K28" s="138"/>
    </row>
    <row r="29" spans="1:11" ht="19.5" customHeight="1">
      <c r="A29" s="16"/>
      <c r="B29" s="141" t="str">
        <f>'Budget mensuel'!B128</f>
        <v>Animaux</v>
      </c>
      <c r="C29" s="204">
        <f>'Budget mensuel'!E132</f>
        <v>0</v>
      </c>
      <c r="D29" s="373">
        <f t="shared" si="3"/>
        <v>0</v>
      </c>
      <c r="E29" s="137" t="e">
        <f>C29/C5</f>
        <v>#DIV/0!</v>
      </c>
      <c r="G29" s="35"/>
      <c r="H29" s="138"/>
      <c r="I29" s="21"/>
      <c r="J29" s="138"/>
      <c r="K29" s="138"/>
    </row>
    <row r="30" spans="1:11" ht="19.5" customHeight="1">
      <c r="A30" s="16"/>
      <c r="B30" s="141" t="str">
        <f>'Budget mensuel'!B133</f>
        <v>Dons et cadeaux</v>
      </c>
      <c r="C30" s="220">
        <f>'Budget mensuel'!E139</f>
        <v>0</v>
      </c>
      <c r="D30" s="372">
        <f t="shared" si="3"/>
        <v>0</v>
      </c>
      <c r="E30" s="137" t="e">
        <f>C30/C5</f>
        <v>#DIV/0!</v>
      </c>
      <c r="G30" s="35"/>
      <c r="H30" s="138"/>
      <c r="I30" s="21"/>
      <c r="J30" s="138"/>
      <c r="K30" s="138"/>
    </row>
    <row r="31" spans="1:11" ht="11.45" customHeight="1">
      <c r="A31" s="16"/>
      <c r="B31" s="145"/>
      <c r="C31" s="375"/>
      <c r="D31" s="374"/>
      <c r="E31" s="146"/>
      <c r="G31" s="35"/>
      <c r="H31" s="138"/>
      <c r="I31" s="21"/>
      <c r="J31" s="138"/>
      <c r="K31" s="138"/>
    </row>
    <row r="32" spans="1:11" ht="19.5" customHeight="1">
      <c r="A32" s="16"/>
      <c r="B32" s="68" t="s">
        <v>219</v>
      </c>
      <c r="C32" s="376"/>
      <c r="D32" s="154"/>
      <c r="F32" s="132"/>
      <c r="G32" s="35"/>
      <c r="H32" s="138"/>
      <c r="I32" s="21"/>
      <c r="J32" s="35"/>
      <c r="K32" s="35"/>
    </row>
    <row r="33" spans="1:11" ht="19.5" customHeight="1">
      <c r="A33" s="16"/>
      <c r="B33" s="142" t="str">
        <f>'Bilan financier'!B24</f>
        <v>Cartes de crédit (Visa, Mastercard, magasins)</v>
      </c>
      <c r="C33" s="203">
        <f>'Bilan financier'!F25+'Bilan financier'!F26+'Bilan financier'!F27+'Bilan financier'!F28+'Bilan financier'!G25+'Bilan financier'!G26+'Bilan financier'!G27+'Bilan financier'!G28</f>
        <v>0</v>
      </c>
      <c r="D33" s="372">
        <f t="shared" si="3"/>
        <v>0</v>
      </c>
      <c r="E33" s="135" t="e">
        <f>C33/C5</f>
        <v>#DIV/0!</v>
      </c>
      <c r="G33" s="35"/>
      <c r="H33" s="35"/>
      <c r="I33" s="35"/>
      <c r="J33" s="35"/>
      <c r="K33" s="35"/>
    </row>
    <row r="34" spans="1:11" ht="19.5" customHeight="1">
      <c r="A34" s="16"/>
      <c r="B34" s="141" t="str">
        <f>'Bilan financier'!B29</f>
        <v>Prêts</v>
      </c>
      <c r="C34" s="204">
        <f>'Bilan financier'!F30+'Bilan financier'!F31+'Bilan financier'!F32+'Bilan financier'!F33+'Bilan financier'!F34+'Bilan financier'!G30+'Bilan financier'!G31+'Bilan financier'!G32+'Bilan financier'!G33+'Bilan financier'!G34</f>
        <v>0</v>
      </c>
      <c r="D34" s="373">
        <f t="shared" si="3"/>
        <v>0</v>
      </c>
      <c r="E34" s="137" t="e">
        <f>C34/C5</f>
        <v>#DIV/0!</v>
      </c>
      <c r="G34" s="35"/>
      <c r="H34" s="35"/>
      <c r="I34" s="35"/>
      <c r="J34" s="35"/>
      <c r="K34" s="35"/>
    </row>
    <row r="35" spans="1:11" ht="19.5" customHeight="1">
      <c r="A35" s="16"/>
      <c r="B35" s="141" t="str">
        <f>'Bilan financier'!B36</f>
        <v>Gouvernements</v>
      </c>
      <c r="C35" s="204">
        <f>SUM('Bilan financier'!F37:F41)+SUM('Bilan financier'!G37:G41)</f>
        <v>0</v>
      </c>
      <c r="D35" s="372">
        <f>C35*12</f>
        <v>0</v>
      </c>
      <c r="E35" s="137" t="e">
        <f>C35/C5</f>
        <v>#DIV/0!</v>
      </c>
      <c r="G35" s="35"/>
      <c r="H35" s="35"/>
      <c r="I35" s="35"/>
      <c r="J35" s="35"/>
      <c r="K35" s="35"/>
    </row>
    <row r="36" spans="1:11" ht="19.5" customHeight="1">
      <c r="A36" s="16"/>
      <c r="B36" s="141" t="str">
        <f>'Bilan financier'!B42</f>
        <v>Comptes (Bell, Hydro-Québec, Vidéotron, gaz)</v>
      </c>
      <c r="C36" s="204">
        <f>SUM('Bilan financier'!F43:F45)+SUM('Bilan financier'!G43:G45)</f>
        <v>0</v>
      </c>
      <c r="D36" s="373">
        <f>C36*12</f>
        <v>0</v>
      </c>
      <c r="E36" s="137" t="e">
        <f>C36/C5</f>
        <v>#DIV/0!</v>
      </c>
      <c r="G36" s="35"/>
      <c r="H36" s="35"/>
      <c r="I36" s="35"/>
      <c r="J36" s="35"/>
      <c r="K36" s="35"/>
    </row>
    <row r="37" spans="1:11" ht="19.5" customHeight="1">
      <c r="A37" s="16"/>
      <c r="B37" s="141" t="str">
        <f>'Bilan financier'!B46</f>
        <v>Autres dettes</v>
      </c>
      <c r="C37" s="204">
        <f>SUM('Bilan financier'!F47:F49)+SUM('Bilan financier'!G47:G49)</f>
        <v>0</v>
      </c>
      <c r="D37" s="372">
        <f t="shared" ref="D37" si="4">C37*12</f>
        <v>0</v>
      </c>
      <c r="E37" s="137" t="e">
        <f>C37/C5</f>
        <v>#DIV/0!</v>
      </c>
      <c r="G37" s="35"/>
      <c r="H37" s="35"/>
      <c r="I37" s="35"/>
      <c r="J37" s="35"/>
      <c r="K37" s="35"/>
    </row>
    <row r="38" spans="1:11" ht="19.5" customHeight="1">
      <c r="A38" s="16"/>
      <c r="B38" s="323" t="s">
        <v>220</v>
      </c>
      <c r="C38" s="507">
        <f>SUM(C33:C37)</f>
        <v>0</v>
      </c>
      <c r="D38" s="377">
        <f>C38*12</f>
        <v>0</v>
      </c>
      <c r="E38" s="508" t="e">
        <f>C38/C5</f>
        <v>#DIV/0!</v>
      </c>
      <c r="G38" s="35"/>
      <c r="H38" s="35"/>
      <c r="I38" s="35"/>
      <c r="J38" s="35"/>
      <c r="K38" s="35"/>
    </row>
    <row r="39" spans="1:11" ht="19.5" customHeight="1">
      <c r="A39" s="16"/>
      <c r="B39" s="110"/>
      <c r="C39" s="34"/>
      <c r="D39" s="35"/>
      <c r="E39" s="106"/>
      <c r="F39" s="35"/>
      <c r="G39" s="35"/>
      <c r="H39" s="35"/>
      <c r="I39" s="35"/>
      <c r="J39" s="35"/>
      <c r="K39" s="35"/>
    </row>
    <row r="40" spans="1:11" ht="19.5" customHeight="1">
      <c r="A40" s="16"/>
      <c r="B40" s="110"/>
      <c r="C40" s="34"/>
      <c r="D40" s="35"/>
      <c r="E40" s="106"/>
      <c r="F40" s="35"/>
      <c r="G40" s="35"/>
      <c r="H40" s="35"/>
      <c r="I40" s="35"/>
      <c r="J40" s="35"/>
      <c r="K40" s="35"/>
    </row>
    <row r="41" spans="1:11" ht="24.6" customHeight="1">
      <c r="A41" s="16"/>
      <c r="B41" s="105" t="s">
        <v>221</v>
      </c>
      <c r="C41" s="34"/>
      <c r="D41" s="35"/>
      <c r="E41" s="106"/>
      <c r="F41" s="35"/>
      <c r="G41" s="35"/>
      <c r="H41" s="35"/>
      <c r="I41" s="35"/>
      <c r="J41" s="107"/>
      <c r="K41" s="35"/>
    </row>
    <row r="42" spans="1:11" ht="19.5" customHeight="1">
      <c r="A42" s="108"/>
      <c r="B42" s="349" t="s">
        <v>222</v>
      </c>
      <c r="C42" s="350"/>
      <c r="D42" s="351"/>
      <c r="E42" s="352"/>
      <c r="F42" s="351"/>
      <c r="G42" s="351"/>
      <c r="H42" s="349" t="s">
        <v>223</v>
      </c>
      <c r="I42" s="350"/>
      <c r="J42" s="351"/>
      <c r="K42" s="351"/>
    </row>
    <row r="43" spans="1:11" ht="19.5" customHeight="1">
      <c r="A43" s="16"/>
      <c r="B43" s="353" t="s">
        <v>224</v>
      </c>
      <c r="C43" s="354"/>
      <c r="D43" s="355"/>
      <c r="E43" s="356"/>
      <c r="F43" s="355"/>
      <c r="G43" s="355"/>
      <c r="H43" s="353" t="s">
        <v>225</v>
      </c>
      <c r="I43" s="354"/>
      <c r="J43" s="355"/>
      <c r="K43" s="355"/>
    </row>
    <row r="44" spans="1:11" ht="19.5" customHeight="1">
      <c r="A44" s="16"/>
      <c r="B44" s="353" t="s">
        <v>226</v>
      </c>
      <c r="C44" s="354"/>
      <c r="D44" s="355"/>
      <c r="E44" s="356"/>
      <c r="F44" s="355"/>
      <c r="G44" s="355"/>
      <c r="H44" s="353" t="s">
        <v>227</v>
      </c>
      <c r="I44" s="354"/>
      <c r="J44" s="355"/>
      <c r="K44" s="355"/>
    </row>
    <row r="45" spans="1:11" ht="19.5" customHeight="1">
      <c r="A45" s="16"/>
      <c r="B45" s="353" t="s">
        <v>228</v>
      </c>
      <c r="C45" s="354"/>
      <c r="D45" s="355"/>
      <c r="E45" s="356"/>
      <c r="F45" s="355"/>
      <c r="G45" s="355"/>
      <c r="H45" s="353" t="s">
        <v>229</v>
      </c>
      <c r="I45" s="354"/>
      <c r="J45" s="355"/>
      <c r="K45" s="355"/>
    </row>
    <row r="46" spans="1:11" ht="19.5" customHeight="1">
      <c r="A46" s="16"/>
      <c r="B46" s="353" t="s">
        <v>230</v>
      </c>
      <c r="C46" s="354"/>
      <c r="D46" s="355"/>
      <c r="E46" s="356"/>
      <c r="F46" s="355"/>
      <c r="G46" s="355"/>
      <c r="H46" s="353" t="s">
        <v>231</v>
      </c>
      <c r="I46" s="354"/>
      <c r="J46" s="355"/>
      <c r="K46" s="355"/>
    </row>
    <row r="47" spans="1:11" ht="19.5" customHeight="1">
      <c r="A47" s="108"/>
      <c r="H47" s="107"/>
      <c r="I47" s="107"/>
      <c r="J47" s="107"/>
      <c r="K47" s="107"/>
    </row>
    <row r="48" spans="1:11" ht="27" customHeight="1">
      <c r="A48" s="16"/>
      <c r="B48" s="357" t="s">
        <v>232</v>
      </c>
      <c r="C48" s="107"/>
      <c r="D48" s="107"/>
      <c r="E48" s="143"/>
      <c r="F48" s="107"/>
      <c r="G48" s="107"/>
      <c r="H48" s="107"/>
      <c r="I48" s="107"/>
      <c r="J48" s="107"/>
      <c r="K48" s="107"/>
    </row>
    <row r="49" spans="1:11" ht="19.5" customHeight="1">
      <c r="A49" s="16"/>
      <c r="B49" s="717"/>
      <c r="C49" s="748"/>
      <c r="D49" s="748"/>
      <c r="E49" s="748"/>
      <c r="F49" s="748"/>
      <c r="G49" s="748"/>
      <c r="H49" s="748"/>
      <c r="I49" s="748"/>
      <c r="J49" s="748"/>
      <c r="K49" s="748"/>
    </row>
    <row r="50" spans="1:11" ht="19.5" customHeight="1">
      <c r="A50" s="16"/>
      <c r="B50" s="749"/>
      <c r="C50" s="749"/>
      <c r="D50" s="749"/>
      <c r="E50" s="749"/>
      <c r="F50" s="749"/>
      <c r="G50" s="749"/>
      <c r="H50" s="749"/>
      <c r="I50" s="749"/>
      <c r="J50" s="749"/>
      <c r="K50" s="749"/>
    </row>
    <row r="51" spans="1:11" ht="19.5" customHeight="1">
      <c r="A51" s="16"/>
      <c r="B51" s="749"/>
      <c r="C51" s="749"/>
      <c r="D51" s="749"/>
      <c r="E51" s="749"/>
      <c r="F51" s="749"/>
      <c r="G51" s="749"/>
      <c r="H51" s="749"/>
      <c r="I51" s="749"/>
      <c r="J51" s="749"/>
      <c r="K51" s="749"/>
    </row>
    <row r="52" spans="1:11" ht="19.5" customHeight="1">
      <c r="A52" s="16"/>
      <c r="B52" s="749"/>
      <c r="C52" s="749"/>
      <c r="D52" s="749"/>
      <c r="E52" s="749"/>
      <c r="F52" s="749"/>
      <c r="G52" s="749"/>
      <c r="H52" s="749"/>
      <c r="I52" s="749"/>
      <c r="J52" s="749"/>
      <c r="K52" s="749"/>
    </row>
    <row r="53" spans="1:11" ht="19.5" customHeight="1">
      <c r="A53" s="16"/>
      <c r="B53" s="749"/>
      <c r="C53" s="749"/>
      <c r="D53" s="749"/>
      <c r="E53" s="749"/>
      <c r="F53" s="749"/>
      <c r="G53" s="749"/>
      <c r="H53" s="749"/>
      <c r="I53" s="749"/>
      <c r="J53" s="749"/>
      <c r="K53" s="749"/>
    </row>
    <row r="54" spans="1:11" ht="19.5" customHeight="1">
      <c r="A54" s="16"/>
      <c r="B54" s="749"/>
      <c r="C54" s="749"/>
      <c r="D54" s="749"/>
      <c r="E54" s="749"/>
      <c r="F54" s="749"/>
      <c r="G54" s="749"/>
      <c r="H54" s="749"/>
      <c r="I54" s="749"/>
      <c r="J54" s="749"/>
      <c r="K54" s="749"/>
    </row>
    <row r="55" spans="1:11" ht="19.5" customHeight="1">
      <c r="A55" s="16"/>
      <c r="B55" s="749"/>
      <c r="C55" s="749"/>
      <c r="D55" s="749"/>
      <c r="E55" s="749"/>
      <c r="F55" s="749"/>
      <c r="G55" s="749"/>
      <c r="H55" s="749"/>
      <c r="I55" s="749"/>
      <c r="J55" s="749"/>
      <c r="K55" s="749"/>
    </row>
    <row r="56" spans="1:11" ht="19.5" customHeight="1">
      <c r="A56" s="16"/>
      <c r="B56" s="750"/>
      <c r="C56" s="750"/>
      <c r="D56" s="750"/>
      <c r="E56" s="750"/>
      <c r="F56" s="750"/>
      <c r="G56" s="750"/>
      <c r="H56" s="750"/>
      <c r="I56" s="750"/>
      <c r="J56" s="750"/>
      <c r="K56" s="750"/>
    </row>
  </sheetData>
  <mergeCells count="12">
    <mergeCell ref="B49:K56"/>
    <mergeCell ref="J24:K24"/>
    <mergeCell ref="J20:K20"/>
    <mergeCell ref="J21:K21"/>
    <mergeCell ref="J23:K23"/>
    <mergeCell ref="J18:K18"/>
    <mergeCell ref="J19:K19"/>
    <mergeCell ref="C1:D1"/>
    <mergeCell ref="F3:F6"/>
    <mergeCell ref="G3:G6"/>
    <mergeCell ref="B15:F15"/>
    <mergeCell ref="H15:K15"/>
  </mergeCells>
  <pageMargins left="0.23622047244094491" right="0.23622047244094491" top="0.74803149606299213" bottom="0.74803149606299213" header="0.31496062992125984" footer="0.31496062992125984"/>
  <pageSetup scale="59" orientation="landscape" r:id="rId1"/>
  <rowBreaks count="1" manualBreakCount="1">
    <brk id="14" min="1" max="10" man="1"/>
  </rowBreaks>
  <ignoredErrors>
    <ignoredError sqref="E18:E30 E33:E36" evalErro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863C1-7698-461D-AB04-55EC938C872E}">
  <sheetPr>
    <pageSetUpPr fitToPage="1"/>
  </sheetPr>
  <dimension ref="B4:G23"/>
  <sheetViews>
    <sheetView workbookViewId="0">
      <selection activeCell="M9" sqref="M9"/>
    </sheetView>
  </sheetViews>
  <sheetFormatPr defaultColWidth="11.5703125" defaultRowHeight="17.45"/>
  <cols>
    <col min="1" max="2" width="11.5703125" style="408"/>
    <col min="3" max="3" width="14.28515625" style="408" customWidth="1"/>
    <col min="4" max="4" width="28.5703125" style="408" customWidth="1"/>
    <col min="5" max="5" width="11.5703125" style="408"/>
    <col min="6" max="6" width="22.85546875" style="408" customWidth="1"/>
    <col min="7" max="7" width="28.85546875" style="408" customWidth="1"/>
    <col min="8" max="16384" width="11.5703125" style="408"/>
  </cols>
  <sheetData>
    <row r="4" spans="2:7" ht="35.450000000000003">
      <c r="B4" s="409"/>
      <c r="C4" s="410"/>
    </row>
    <row r="5" spans="2:7" ht="31.9" customHeight="1">
      <c r="B5" s="409"/>
      <c r="C5" s="410"/>
    </row>
    <row r="6" spans="2:7" ht="13.15" customHeight="1">
      <c r="B6" s="409"/>
      <c r="C6" s="410"/>
    </row>
    <row r="7" spans="2:7" ht="13.15" customHeight="1"/>
    <row r="10" spans="2:7" ht="29.45" thickBot="1">
      <c r="D10" s="411" t="s">
        <v>233</v>
      </c>
      <c r="E10" s="412"/>
      <c r="F10" s="412"/>
      <c r="G10" s="411" t="s">
        <v>234</v>
      </c>
    </row>
    <row r="11" spans="2:7" ht="29.45" thickBot="1">
      <c r="D11" s="395">
        <f>'Budget mensuel'!C19</f>
        <v>0</v>
      </c>
      <c r="E11" s="412"/>
      <c r="F11" s="412"/>
      <c r="G11" s="395">
        <f>'Budget mensuel'!D19</f>
        <v>0</v>
      </c>
    </row>
    <row r="12" spans="2:7" ht="29.45" thickBot="1">
      <c r="E12" s="718" t="s">
        <v>235</v>
      </c>
      <c r="F12" s="718"/>
    </row>
    <row r="13" spans="2:7" ht="29.45" thickBot="1">
      <c r="E13" s="719">
        <f>D11+G11</f>
        <v>0</v>
      </c>
      <c r="F13" s="720"/>
    </row>
    <row r="14" spans="2:7" ht="6.6" customHeight="1"/>
    <row r="15" spans="2:7" ht="29.45" thickBot="1">
      <c r="D15" s="413" t="s">
        <v>236</v>
      </c>
      <c r="E15" s="412"/>
      <c r="F15" s="412"/>
      <c r="G15" s="413" t="s">
        <v>237</v>
      </c>
    </row>
    <row r="16" spans="2:7" ht="36" thickBot="1">
      <c r="D16" s="620" t="e">
        <f>D11/E13</f>
        <v>#DIV/0!</v>
      </c>
      <c r="E16" s="412"/>
      <c r="F16" s="412"/>
      <c r="G16" s="620" t="e">
        <f>G11/E13</f>
        <v>#DIV/0!</v>
      </c>
    </row>
    <row r="23" spans="2:2" ht="40.9">
      <c r="B23" s="378"/>
    </row>
  </sheetData>
  <mergeCells count="2">
    <mergeCell ref="E12:F12"/>
    <mergeCell ref="E13:F13"/>
  </mergeCells>
  <pageMargins left="0.7" right="0.7" top="0.75" bottom="0.75" header="0.3" footer="0.3"/>
  <pageSetup scale="5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9B9EB-57D4-4944-B223-57C81F42A019}">
  <dimension ref="B1:F23"/>
  <sheetViews>
    <sheetView zoomScaleNormal="100" workbookViewId="0"/>
  </sheetViews>
  <sheetFormatPr defaultColWidth="11.5703125" defaultRowHeight="19.149999999999999"/>
  <cols>
    <col min="1" max="2" width="11.5703125" style="121"/>
    <col min="3" max="3" width="11.5703125" style="379"/>
    <col min="4" max="4" width="18.7109375" style="380" customWidth="1"/>
    <col min="5" max="5" width="31.140625" style="381" customWidth="1"/>
    <col min="6" max="6" width="19.85546875" style="380" customWidth="1"/>
    <col min="7" max="7" width="25.7109375" style="121" customWidth="1"/>
    <col min="8" max="8" width="14.140625" style="121" customWidth="1"/>
    <col min="9" max="9" width="43" style="121" customWidth="1"/>
    <col min="10" max="10" width="14.5703125" style="121" customWidth="1"/>
    <col min="11" max="16384" width="11.5703125" style="121"/>
  </cols>
  <sheetData>
    <row r="1" spans="2:6" ht="91.15" customHeight="1"/>
    <row r="2" spans="2:6" ht="21.6" customHeight="1">
      <c r="B2" s="378"/>
    </row>
    <row r="3" spans="2:6" ht="10.15" customHeight="1"/>
    <row r="4" spans="2:6" ht="39" customHeight="1">
      <c r="D4" s="382" t="str">
        <f>'Bilan financier'!D4</f>
        <v>Conjoint A</v>
      </c>
      <c r="E4" s="383"/>
      <c r="F4" s="382" t="str">
        <f>'Bilan financier'!E4</f>
        <v>Conjoint B</v>
      </c>
    </row>
    <row r="5" spans="2:6" ht="33" customHeight="1">
      <c r="E5" s="404" t="s">
        <v>238</v>
      </c>
    </row>
    <row r="6" spans="2:6" s="384" customFormat="1" ht="22.15">
      <c r="C6" s="385"/>
      <c r="D6" s="405">
        <f>SUM('Bilan financier'!D18)</f>
        <v>0</v>
      </c>
      <c r="E6" s="386" t="s">
        <v>239</v>
      </c>
      <c r="F6" s="405">
        <f>SUM('Bilan financier'!E18)</f>
        <v>0</v>
      </c>
    </row>
    <row r="7" spans="2:6" s="384" customFormat="1" ht="22.15">
      <c r="C7" s="385"/>
      <c r="D7" s="405">
        <f>SUM('Bilan financier'!D53)</f>
        <v>0</v>
      </c>
      <c r="E7" s="386" t="s">
        <v>240</v>
      </c>
      <c r="F7" s="405">
        <f>SUM('Bilan financier'!E53)</f>
        <v>0</v>
      </c>
    </row>
    <row r="8" spans="2:6" s="384" customFormat="1">
      <c r="C8" s="385"/>
      <c r="D8" s="387"/>
      <c r="F8" s="387"/>
    </row>
    <row r="9" spans="2:6" s="384" customFormat="1" ht="22.15">
      <c r="C9" s="385"/>
      <c r="D9" s="387"/>
      <c r="E9" s="388" t="s">
        <v>202</v>
      </c>
      <c r="F9" s="387"/>
    </row>
    <row r="10" spans="2:6" s="384" customFormat="1" ht="22.15">
      <c r="C10" s="385"/>
      <c r="D10" s="405">
        <f>SUM('Budget mensuel'!C19)</f>
        <v>0</v>
      </c>
      <c r="E10" s="386" t="s">
        <v>241</v>
      </c>
      <c r="F10" s="405">
        <f>SUM('Budget mensuel'!D19)</f>
        <v>0</v>
      </c>
    </row>
    <row r="11" spans="2:6" s="384" customFormat="1" ht="16.899999999999999">
      <c r="D11" s="387"/>
      <c r="F11" s="387"/>
    </row>
    <row r="12" spans="2:6" s="384" customFormat="1" ht="22.15">
      <c r="D12" s="405">
        <f>SUM('Budget mensuel'!C34)</f>
        <v>0</v>
      </c>
      <c r="E12" s="386" t="s">
        <v>96</v>
      </c>
      <c r="F12" s="405">
        <f>SUM('Budget mensuel'!D34)</f>
        <v>0</v>
      </c>
    </row>
    <row r="13" spans="2:6" s="384" customFormat="1" ht="16.899999999999999">
      <c r="D13" s="387"/>
      <c r="F13" s="387"/>
    </row>
    <row r="14" spans="2:6" s="384" customFormat="1" ht="22.15">
      <c r="D14" s="405">
        <f>SUM('Budget mensuel'!C156)</f>
        <v>0</v>
      </c>
      <c r="E14" s="386" t="s">
        <v>108</v>
      </c>
      <c r="F14" s="405">
        <f>SUM('Budget mensuel'!D156)</f>
        <v>0</v>
      </c>
    </row>
    <row r="15" spans="2:6" s="384" customFormat="1" ht="16.899999999999999">
      <c r="D15" s="387"/>
      <c r="F15" s="387"/>
    </row>
    <row r="16" spans="2:6" s="384" customFormat="1" ht="22.15">
      <c r="D16" s="405">
        <f>SUM('Bilan financier'!F25:F49)</f>
        <v>0</v>
      </c>
      <c r="E16" s="386" t="s">
        <v>242</v>
      </c>
      <c r="F16" s="405">
        <f>SUM('Bilan financier'!G25:G49)</f>
        <v>0</v>
      </c>
    </row>
    <row r="17" spans="3:6" s="384" customFormat="1" ht="16.899999999999999">
      <c r="D17" s="387"/>
      <c r="F17" s="387"/>
    </row>
    <row r="18" spans="3:6" s="384" customFormat="1" ht="66.599999999999994">
      <c r="D18" s="406">
        <f>D10-D12-D14-D16</f>
        <v>0</v>
      </c>
      <c r="E18" s="389" t="s">
        <v>243</v>
      </c>
      <c r="F18" s="406">
        <f>F10-F12-F14-F16</f>
        <v>0</v>
      </c>
    </row>
    <row r="19" spans="3:6" ht="16.899999999999999">
      <c r="C19" s="121"/>
    </row>
    <row r="21" spans="3:6" ht="13.9" customHeight="1"/>
    <row r="22" spans="3:6">
      <c r="D22" s="407" t="e">
        <f>'Calculer le prorata'!D16</f>
        <v>#DIV/0!</v>
      </c>
      <c r="E22" s="385" t="s">
        <v>244</v>
      </c>
      <c r="F22" s="407" t="e">
        <f>'Calculer le prorata'!G16</f>
        <v>#DIV/0!</v>
      </c>
    </row>
    <row r="23" spans="3:6">
      <c r="E23" s="381" t="s">
        <v>245</v>
      </c>
    </row>
  </sheetData>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84943-FB9E-4CEF-96B4-A35FA941FDA9}">
  <dimension ref="A1:N49"/>
  <sheetViews>
    <sheetView showGridLines="0" workbookViewId="0">
      <selection activeCell="L8" sqref="L8"/>
    </sheetView>
  </sheetViews>
  <sheetFormatPr defaultColWidth="11.5703125" defaultRowHeight="16.899999999999999"/>
  <cols>
    <col min="1" max="1" width="9.42578125" style="121" customWidth="1"/>
    <col min="2" max="5" width="11.5703125" style="121"/>
    <col min="6" max="6" width="53.7109375" style="121" customWidth="1"/>
    <col min="7" max="7" width="17.7109375" style="121" customWidth="1"/>
    <col min="8" max="16384" width="11.5703125" style="121"/>
  </cols>
  <sheetData>
    <row r="1" spans="1:14" ht="83.45" customHeight="1">
      <c r="A1" s="723" t="s">
        <v>246</v>
      </c>
      <c r="B1" s="724"/>
      <c r="C1" s="724"/>
      <c r="D1" s="724"/>
      <c r="E1" s="724"/>
      <c r="F1" s="724"/>
      <c r="G1" s="724"/>
      <c r="H1" s="724"/>
      <c r="I1" s="724"/>
      <c r="J1" s="724"/>
      <c r="K1" s="724"/>
      <c r="L1" s="724"/>
      <c r="M1" s="724"/>
      <c r="N1" s="724"/>
    </row>
    <row r="3" spans="1:14">
      <c r="B3" s="414"/>
      <c r="C3" s="414"/>
      <c r="D3" s="414"/>
      <c r="E3" s="414"/>
      <c r="F3" s="414"/>
      <c r="G3" s="414"/>
      <c r="H3" s="414"/>
    </row>
    <row r="4" spans="1:14" ht="17.45" thickBot="1">
      <c r="B4" s="414"/>
      <c r="C4" s="414"/>
      <c r="D4" s="414"/>
      <c r="E4" s="414"/>
      <c r="F4" s="414"/>
      <c r="G4" s="414"/>
      <c r="H4" s="414"/>
    </row>
    <row r="5" spans="1:14" s="7" customFormat="1" ht="25.9" thickBot="1">
      <c r="B5" s="725" t="s">
        <v>247</v>
      </c>
      <c r="C5" s="725"/>
      <c r="D5" s="725"/>
      <c r="E5" s="725"/>
      <c r="F5" s="726"/>
      <c r="G5" s="306"/>
      <c r="H5" s="415"/>
    </row>
    <row r="6" spans="1:14" ht="25.15">
      <c r="B6" s="416"/>
      <c r="C6" s="414"/>
      <c r="D6" s="414"/>
      <c r="E6" s="414"/>
      <c r="F6" s="414"/>
      <c r="G6" s="417"/>
      <c r="H6" s="418"/>
    </row>
    <row r="7" spans="1:14" ht="19.149999999999999">
      <c r="B7" s="419"/>
      <c r="C7" s="414"/>
      <c r="D7" s="414"/>
      <c r="E7" s="414"/>
      <c r="F7" s="414"/>
      <c r="G7" s="417"/>
      <c r="H7" s="418"/>
    </row>
    <row r="8" spans="1:14" ht="29.45" thickBot="1">
      <c r="A8" s="621">
        <v>1</v>
      </c>
      <c r="B8" s="622" t="s">
        <v>248</v>
      </c>
      <c r="C8" s="623"/>
      <c r="D8" s="438"/>
      <c r="E8" s="438"/>
      <c r="F8" s="438"/>
      <c r="G8" s="417"/>
      <c r="H8" s="418"/>
    </row>
    <row r="9" spans="1:14" ht="19.899999999999999" thickBot="1">
      <c r="B9" s="729" t="s">
        <v>249</v>
      </c>
      <c r="C9" s="729"/>
      <c r="D9" s="729"/>
      <c r="E9" s="729"/>
      <c r="F9" s="729"/>
      <c r="G9" s="624">
        <f>G5*H9</f>
        <v>0</v>
      </c>
      <c r="H9" s="422">
        <v>0.2</v>
      </c>
    </row>
    <row r="10" spans="1:14" ht="19.899999999999999" thickBot="1">
      <c r="B10" s="729" t="s">
        <v>250</v>
      </c>
      <c r="C10" s="729"/>
      <c r="D10" s="729"/>
      <c r="E10" s="729"/>
      <c r="F10" s="729"/>
      <c r="G10" s="624">
        <f>G5*H10</f>
        <v>0</v>
      </c>
      <c r="H10" s="422">
        <v>0.05</v>
      </c>
    </row>
    <row r="11" spans="1:14" ht="19.149999999999999">
      <c r="B11" s="414"/>
      <c r="D11" s="423" t="s">
        <v>251</v>
      </c>
      <c r="E11" s="424" t="s">
        <v>252</v>
      </c>
      <c r="F11" s="414"/>
      <c r="G11" s="425"/>
      <c r="H11" s="426"/>
    </row>
    <row r="12" spans="1:14" ht="19.899999999999999" thickBot="1">
      <c r="B12" s="414"/>
      <c r="C12" s="414"/>
      <c r="D12" s="414"/>
      <c r="E12" s="414"/>
      <c r="F12" s="414"/>
      <c r="G12" s="425"/>
      <c r="H12" s="414"/>
    </row>
    <row r="13" spans="1:14" ht="24.6" customHeight="1" thickBot="1">
      <c r="B13" s="727" t="s">
        <v>253</v>
      </c>
      <c r="C13" s="727"/>
      <c r="D13" s="727"/>
      <c r="E13" s="727"/>
      <c r="F13" s="727"/>
      <c r="G13" s="625">
        <f>'[1]Budget mensuel'!C29</f>
        <v>0</v>
      </c>
      <c r="H13" s="419" t="s">
        <v>254</v>
      </c>
    </row>
    <row r="14" spans="1:14" ht="24.6" customHeight="1" thickBot="1">
      <c r="B14" s="722" t="s">
        <v>255</v>
      </c>
      <c r="C14" s="722"/>
      <c r="D14" s="722"/>
      <c r="E14" s="722"/>
      <c r="F14" s="722"/>
      <c r="G14" s="626">
        <f>G13*12</f>
        <v>0</v>
      </c>
      <c r="H14" s="414"/>
    </row>
    <row r="15" spans="1:14" ht="22.9" customHeight="1" thickBot="1">
      <c r="B15" s="728" t="s">
        <v>256</v>
      </c>
      <c r="C15" s="728"/>
      <c r="D15" s="728"/>
      <c r="E15" s="728"/>
      <c r="F15" s="728"/>
      <c r="G15" s="627" t="e">
        <f>G9/G14</f>
        <v>#DIV/0!</v>
      </c>
      <c r="H15" s="428" t="s">
        <v>257</v>
      </c>
      <c r="M15" s="429"/>
    </row>
    <row r="16" spans="1:14" ht="22.9" customHeight="1" thickBot="1">
      <c r="B16" s="728" t="s">
        <v>258</v>
      </c>
      <c r="C16" s="728"/>
      <c r="D16" s="728"/>
      <c r="E16" s="728"/>
      <c r="F16" s="728"/>
      <c r="G16" s="627" t="e">
        <f>G10/G14</f>
        <v>#DIV/0!</v>
      </c>
      <c r="H16" s="428" t="s">
        <v>257</v>
      </c>
    </row>
    <row r="17" spans="1:14" ht="17.45" customHeight="1"/>
    <row r="19" spans="1:14">
      <c r="A19" s="721"/>
      <c r="B19" s="721"/>
      <c r="C19" s="721"/>
      <c r="D19" s="721"/>
      <c r="E19" s="721"/>
      <c r="F19" s="721"/>
      <c r="G19" s="721"/>
      <c r="H19" s="721"/>
      <c r="I19" s="721"/>
      <c r="J19" s="721"/>
      <c r="K19" s="721"/>
      <c r="L19" s="721"/>
      <c r="M19" s="721"/>
      <c r="N19" s="721"/>
    </row>
    <row r="20" spans="1:14" ht="16.899999999999999" customHeight="1"/>
    <row r="21" spans="1:14" ht="28.9">
      <c r="A21" s="621">
        <v>2</v>
      </c>
      <c r="B21" s="730" t="s">
        <v>259</v>
      </c>
      <c r="C21" s="730"/>
      <c r="D21" s="730"/>
      <c r="E21" s="730"/>
      <c r="F21" s="730"/>
      <c r="G21" s="730"/>
    </row>
    <row r="22" spans="1:14" ht="17.45" thickBot="1">
      <c r="B22" s="414"/>
      <c r="C22" s="414"/>
      <c r="D22" s="414"/>
      <c r="E22" s="414"/>
      <c r="F22" s="414"/>
      <c r="G22" s="414"/>
    </row>
    <row r="23" spans="1:14" ht="20.45" thickTop="1" thickBot="1">
      <c r="A23" s="722" t="s">
        <v>260</v>
      </c>
      <c r="B23" s="722"/>
      <c r="C23" s="722"/>
      <c r="D23" s="722"/>
      <c r="E23" s="722"/>
      <c r="F23" s="722"/>
      <c r="G23" s="399"/>
    </row>
    <row r="24" spans="1:14" ht="20.45" thickTop="1" thickBot="1">
      <c r="A24" s="722" t="s">
        <v>261</v>
      </c>
      <c r="B24" s="722"/>
      <c r="C24" s="722"/>
      <c r="D24" s="722"/>
      <c r="E24" s="722"/>
      <c r="F24" s="722"/>
      <c r="G24" s="399"/>
    </row>
    <row r="25" spans="1:14" ht="20.45" thickTop="1" thickBot="1">
      <c r="B25" s="430"/>
      <c r="C25" s="430"/>
      <c r="D25" s="430"/>
      <c r="E25" s="430"/>
      <c r="F25" s="430"/>
      <c r="G25" s="417"/>
    </row>
    <row r="26" spans="1:14" ht="20.45" customHeight="1" thickTop="1" thickBot="1">
      <c r="B26" s="431"/>
      <c r="C26" s="431"/>
      <c r="D26" s="430"/>
      <c r="E26" s="430"/>
      <c r="F26" s="427" t="s">
        <v>262</v>
      </c>
      <c r="G26" s="398">
        <v>0</v>
      </c>
    </row>
    <row r="27" spans="1:14" ht="18" customHeight="1" thickTop="1" thickBot="1">
      <c r="B27" s="431"/>
      <c r="C27" s="431"/>
      <c r="D27" s="430"/>
      <c r="E27" s="430"/>
      <c r="F27" s="430"/>
      <c r="G27" s="414"/>
    </row>
    <row r="28" spans="1:14" ht="19.899999999999999" customHeight="1" thickBot="1">
      <c r="B28" s="431"/>
      <c r="C28" s="431"/>
      <c r="E28" s="427"/>
      <c r="F28" s="427" t="s">
        <v>263</v>
      </c>
      <c r="G28" s="397">
        <v>0</v>
      </c>
    </row>
    <row r="29" spans="1:14" ht="19.899999999999999" customHeight="1" thickBot="1">
      <c r="B29" s="431"/>
      <c r="C29" s="431"/>
      <c r="E29" s="427"/>
      <c r="F29" s="427" t="s">
        <v>264</v>
      </c>
      <c r="G29" s="397">
        <v>0</v>
      </c>
    </row>
    <row r="30" spans="1:14" ht="19.899999999999999" customHeight="1" thickBot="1">
      <c r="B30" s="431"/>
      <c r="C30" s="431"/>
      <c r="E30" s="427"/>
      <c r="F30" s="427" t="s">
        <v>265</v>
      </c>
      <c r="G30" s="397">
        <v>0</v>
      </c>
    </row>
    <row r="31" spans="1:14" ht="17.45" thickBot="1">
      <c r="B31" s="414"/>
      <c r="C31" s="414"/>
      <c r="D31" s="414"/>
      <c r="E31" s="414"/>
      <c r="F31" s="414"/>
      <c r="G31" s="414"/>
    </row>
    <row r="32" spans="1:14" ht="23.45" thickTop="1" thickBot="1">
      <c r="B32" s="414"/>
      <c r="C32" s="414"/>
      <c r="D32" s="414"/>
      <c r="E32" s="414"/>
      <c r="F32" s="432" t="s">
        <v>266</v>
      </c>
      <c r="G32" s="629">
        <f>SUM(G23:G31)</f>
        <v>0</v>
      </c>
    </row>
    <row r="33" spans="1:14" ht="17.45" thickTop="1">
      <c r="B33" s="414"/>
      <c r="C33" s="414"/>
      <c r="D33" s="414"/>
      <c r="E33" s="414"/>
      <c r="F33" s="414"/>
      <c r="G33" s="414"/>
    </row>
    <row r="34" spans="1:14">
      <c r="B34" s="414"/>
      <c r="C34" s="414"/>
      <c r="D34" s="414"/>
      <c r="E34" s="414"/>
      <c r="F34" s="414"/>
      <c r="G34" s="414"/>
    </row>
    <row r="35" spans="1:14">
      <c r="B35" s="414"/>
      <c r="C35" s="414"/>
      <c r="D35" s="414"/>
      <c r="E35" s="414"/>
      <c r="F35" s="414"/>
      <c r="G35" s="414"/>
    </row>
    <row r="36" spans="1:14">
      <c r="A36" s="721"/>
      <c r="B36" s="721"/>
      <c r="C36" s="721"/>
      <c r="D36" s="721"/>
      <c r="E36" s="721"/>
      <c r="F36" s="721"/>
      <c r="G36" s="721"/>
      <c r="H36" s="721"/>
      <c r="I36" s="721"/>
      <c r="J36" s="721"/>
      <c r="K36" s="721"/>
      <c r="L36" s="721"/>
      <c r="M36" s="721"/>
      <c r="N36" s="721"/>
    </row>
    <row r="37" spans="1:14" ht="21.6" customHeight="1"/>
    <row r="38" spans="1:14" ht="28.15" customHeight="1">
      <c r="A38" s="630">
        <v>3</v>
      </c>
      <c r="B38" s="628" t="s">
        <v>267</v>
      </c>
      <c r="C38" s="631"/>
      <c r="D38" s="631"/>
      <c r="E38" s="631"/>
      <c r="F38" s="631"/>
      <c r="G38" s="433"/>
    </row>
    <row r="39" spans="1:14" ht="29.45" thickBot="1">
      <c r="A39" s="420"/>
      <c r="B39" s="421"/>
      <c r="C39" s="421"/>
      <c r="D39" s="421"/>
      <c r="E39" s="421"/>
      <c r="F39" s="421"/>
      <c r="G39" s="414"/>
    </row>
    <row r="40" spans="1:14" ht="19.899999999999999" thickBot="1">
      <c r="B40" s="414"/>
      <c r="D40" s="414"/>
      <c r="E40" s="414"/>
      <c r="F40" s="427" t="s">
        <v>268</v>
      </c>
      <c r="G40" s="396">
        <v>0</v>
      </c>
    </row>
    <row r="41" spans="1:14" ht="19.899999999999999" thickBot="1">
      <c r="B41" s="414"/>
      <c r="D41" s="414"/>
      <c r="E41" s="414"/>
      <c r="F41" s="427" t="s">
        <v>269</v>
      </c>
      <c r="G41" s="396">
        <v>0</v>
      </c>
    </row>
    <row r="42" spans="1:14" ht="19.899999999999999" thickBot="1">
      <c r="B42" s="414"/>
      <c r="D42" s="414"/>
      <c r="E42" s="414"/>
      <c r="F42" s="427" t="s">
        <v>270</v>
      </c>
      <c r="G42" s="396">
        <v>0</v>
      </c>
    </row>
    <row r="43" spans="1:14" ht="19.899999999999999" thickBot="1">
      <c r="B43" s="414"/>
      <c r="D43" s="414"/>
      <c r="E43" s="414"/>
      <c r="F43" s="427" t="s">
        <v>271</v>
      </c>
      <c r="G43" s="396">
        <v>0</v>
      </c>
    </row>
    <row r="44" spans="1:14" ht="19.899999999999999" thickBot="1">
      <c r="B44" s="414"/>
      <c r="D44" s="414"/>
      <c r="E44" s="414"/>
      <c r="F44" s="427" t="s">
        <v>272</v>
      </c>
      <c r="G44" s="396">
        <v>0</v>
      </c>
    </row>
    <row r="45" spans="1:14" ht="19.899999999999999" thickBot="1">
      <c r="C45" s="419"/>
      <c r="D45" s="419"/>
      <c r="E45" s="434" t="s">
        <v>273</v>
      </c>
      <c r="F45" s="435"/>
      <c r="G45" s="348">
        <v>0</v>
      </c>
    </row>
    <row r="46" spans="1:14" ht="19.899999999999999" thickBot="1">
      <c r="C46" s="419"/>
      <c r="D46" s="419"/>
      <c r="E46" s="434" t="s">
        <v>273</v>
      </c>
      <c r="F46" s="436"/>
      <c r="G46" s="348">
        <v>0</v>
      </c>
    </row>
    <row r="47" spans="1:14" ht="17.45" thickBot="1">
      <c r="B47" s="414"/>
      <c r="C47" s="414"/>
      <c r="D47" s="414"/>
      <c r="E47" s="414"/>
    </row>
    <row r="48" spans="1:14" ht="20.45" thickTop="1" thickBot="1">
      <c r="F48" s="437" t="s">
        <v>274</v>
      </c>
      <c r="G48" s="632">
        <f>SUM(G40:G47)</f>
        <v>0</v>
      </c>
    </row>
    <row r="49" ht="17.45" thickTop="1"/>
  </sheetData>
  <mergeCells count="13">
    <mergeCell ref="A36:N36"/>
    <mergeCell ref="A24:F24"/>
    <mergeCell ref="A23:F23"/>
    <mergeCell ref="A1:N1"/>
    <mergeCell ref="B5:F5"/>
    <mergeCell ref="B13:F13"/>
    <mergeCell ref="A19:N19"/>
    <mergeCell ref="B14:F14"/>
    <mergeCell ref="B15:F15"/>
    <mergeCell ref="B16:F16"/>
    <mergeCell ref="B9:F9"/>
    <mergeCell ref="B10:F10"/>
    <mergeCell ref="B21:G21"/>
  </mergeCells>
  <hyperlinks>
    <hyperlink ref="E11" r:id="rId1" xr:uid="{92172538-A8F1-4DF9-A2E1-B4F2D08EBF78}"/>
  </hyperlinks>
  <pageMargins left="0.70866141732283472" right="0.70866141732283472" top="0.74803149606299213" bottom="0.74803149606299213" header="0.31496062992125984" footer="0.31496062992125984"/>
  <pageSetup orientation="portrait" r:id="rId2"/>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3B977-A23B-43F0-85D8-E826538988EE}">
  <dimension ref="A1:AB154"/>
  <sheetViews>
    <sheetView zoomScale="90" zoomScaleNormal="90" workbookViewId="0">
      <pane xSplit="2" topLeftCell="C1" activePane="topRight" state="frozen"/>
      <selection pane="topRight" activeCell="AA4" sqref="AA4"/>
    </sheetView>
  </sheetViews>
  <sheetFormatPr defaultColWidth="14.42578125" defaultRowHeight="15.75" customHeight="1" outlineLevelRow="1"/>
  <cols>
    <col min="1" max="1" width="5.7109375" style="7" customWidth="1"/>
    <col min="2" max="2" width="67.28515625" style="6" customWidth="1"/>
    <col min="3" max="4" width="16.5703125" style="6" customWidth="1"/>
    <col min="5" max="5" width="16.140625" style="6" customWidth="1"/>
    <col min="6" max="6" width="16.28515625" style="6" customWidth="1"/>
    <col min="7" max="7" width="16.5703125" style="6" customWidth="1"/>
    <col min="8" max="8" width="16.42578125" style="6" customWidth="1"/>
    <col min="9" max="9" width="16.140625" style="6" customWidth="1"/>
    <col min="10" max="10" width="16.28515625" style="6" customWidth="1"/>
    <col min="11" max="11" width="16.5703125" style="6" customWidth="1"/>
    <col min="12" max="12" width="16.42578125" style="6" customWidth="1"/>
    <col min="13" max="13" width="16.140625" style="6" customWidth="1"/>
    <col min="14" max="14" width="16.28515625" style="6" customWidth="1"/>
    <col min="15" max="15" width="16.5703125" style="6" customWidth="1"/>
    <col min="16" max="16" width="16.42578125" style="6" customWidth="1"/>
    <col min="17" max="17" width="16.140625" style="6" customWidth="1"/>
    <col min="18" max="18" width="16.28515625" style="6" customWidth="1"/>
    <col min="19" max="19" width="16.5703125" style="6" customWidth="1"/>
    <col min="20" max="20" width="16.42578125" style="6" customWidth="1"/>
    <col min="21" max="21" width="16.140625" style="6" customWidth="1"/>
    <col min="22" max="22" width="16.28515625" style="6" customWidth="1"/>
    <col min="23" max="23" width="16.5703125" style="6" customWidth="1"/>
    <col min="24" max="24" width="16.42578125" style="6" customWidth="1"/>
    <col min="25" max="25" width="16.140625" style="6" customWidth="1"/>
    <col min="26" max="26" width="16.28515625" style="6" customWidth="1"/>
    <col min="27" max="27" width="28.85546875" style="239" customWidth="1"/>
    <col min="28" max="28" width="28.5703125" style="239" customWidth="1"/>
    <col min="29" max="16384" width="14.42578125" style="6"/>
  </cols>
  <sheetData>
    <row r="1" spans="1:28" ht="33" customHeight="1" thickBot="1">
      <c r="A1" s="734"/>
      <c r="B1" s="734"/>
      <c r="C1" s="633" t="s">
        <v>275</v>
      </c>
      <c r="G1" s="238"/>
    </row>
    <row r="2" spans="1:28" ht="58.15" customHeight="1" thickBot="1">
      <c r="A2" s="735"/>
      <c r="B2" s="735"/>
      <c r="C2" s="731" t="s">
        <v>276</v>
      </c>
      <c r="D2" s="732"/>
      <c r="E2" s="736" t="s">
        <v>276</v>
      </c>
      <c r="F2" s="737"/>
      <c r="G2" s="733" t="s">
        <v>276</v>
      </c>
      <c r="H2" s="733"/>
      <c r="I2" s="731" t="s">
        <v>276</v>
      </c>
      <c r="J2" s="733"/>
      <c r="K2" s="731" t="s">
        <v>276</v>
      </c>
      <c r="L2" s="732"/>
      <c r="M2" s="741" t="s">
        <v>276</v>
      </c>
      <c r="N2" s="732"/>
      <c r="O2" s="731" t="s">
        <v>276</v>
      </c>
      <c r="P2" s="733"/>
      <c r="Q2" s="731" t="s">
        <v>276</v>
      </c>
      <c r="R2" s="733"/>
      <c r="S2" s="731" t="s">
        <v>276</v>
      </c>
      <c r="T2" s="732"/>
      <c r="U2" s="733" t="s">
        <v>276</v>
      </c>
      <c r="V2" s="732"/>
      <c r="W2" s="731" t="s">
        <v>276</v>
      </c>
      <c r="X2" s="732"/>
      <c r="Y2" s="731" t="s">
        <v>276</v>
      </c>
      <c r="Z2" s="732"/>
      <c r="AA2" s="663" t="s">
        <v>277</v>
      </c>
      <c r="AB2" s="664" t="s">
        <v>278</v>
      </c>
    </row>
    <row r="3" spans="1:28" ht="72" customHeight="1">
      <c r="A3" s="12"/>
      <c r="B3" s="644" t="s">
        <v>279</v>
      </c>
      <c r="C3" s="468" t="s">
        <v>280</v>
      </c>
      <c r="D3" s="478" t="s">
        <v>281</v>
      </c>
      <c r="E3" s="241" t="s">
        <v>280</v>
      </c>
      <c r="F3" s="242" t="s">
        <v>281</v>
      </c>
      <c r="G3" s="468" t="s">
        <v>280</v>
      </c>
      <c r="H3" s="242" t="s">
        <v>281</v>
      </c>
      <c r="I3" s="468" t="s">
        <v>280</v>
      </c>
      <c r="J3" s="478" t="s">
        <v>281</v>
      </c>
      <c r="K3" s="241" t="s">
        <v>280</v>
      </c>
      <c r="L3" s="478" t="s">
        <v>281</v>
      </c>
      <c r="M3" s="241" t="s">
        <v>280</v>
      </c>
      <c r="N3" s="242" t="s">
        <v>281</v>
      </c>
      <c r="O3" s="468" t="s">
        <v>280</v>
      </c>
      <c r="P3" s="478" t="s">
        <v>281</v>
      </c>
      <c r="Q3" s="241" t="s">
        <v>280</v>
      </c>
      <c r="R3" s="478" t="s">
        <v>281</v>
      </c>
      <c r="S3" s="241" t="s">
        <v>280</v>
      </c>
      <c r="T3" s="242" t="s">
        <v>281</v>
      </c>
      <c r="U3" s="241" t="s">
        <v>280</v>
      </c>
      <c r="V3" s="242" t="s">
        <v>281</v>
      </c>
      <c r="W3" s="241" t="s">
        <v>280</v>
      </c>
      <c r="X3" s="242" t="s">
        <v>281</v>
      </c>
      <c r="Y3" s="241" t="s">
        <v>280</v>
      </c>
      <c r="Z3" s="242" t="s">
        <v>281</v>
      </c>
      <c r="AA3" s="243"/>
      <c r="AB3" s="243"/>
    </row>
    <row r="4" spans="1:28" ht="33" customHeight="1" outlineLevel="1">
      <c r="A4" s="12"/>
      <c r="B4" s="61" t="s">
        <v>44</v>
      </c>
      <c r="C4" s="469"/>
      <c r="D4" s="25"/>
      <c r="E4" s="244"/>
      <c r="F4" s="245"/>
      <c r="G4" s="469"/>
      <c r="H4" s="245"/>
      <c r="I4" s="469"/>
      <c r="J4" s="25"/>
      <c r="K4" s="244"/>
      <c r="L4" s="25"/>
      <c r="M4" s="244"/>
      <c r="N4" s="245"/>
      <c r="O4" s="469"/>
      <c r="P4" s="25"/>
      <c r="Q4" s="244"/>
      <c r="R4" s="25"/>
      <c r="S4" s="244"/>
      <c r="T4" s="245"/>
      <c r="U4" s="244"/>
      <c r="V4" s="245"/>
      <c r="W4" s="244"/>
      <c r="X4" s="245"/>
      <c r="Y4" s="244"/>
      <c r="Z4" s="245"/>
      <c r="AA4" s="243"/>
      <c r="AB4" s="243"/>
    </row>
    <row r="5" spans="1:28" s="190" customFormat="1" ht="18.75" customHeight="1" outlineLevel="1">
      <c r="A5" s="253"/>
      <c r="B5" s="634" t="s">
        <v>282</v>
      </c>
      <c r="C5" s="471"/>
      <c r="D5" s="635"/>
      <c r="E5" s="254"/>
      <c r="F5" s="636"/>
      <c r="G5" s="471"/>
      <c r="H5" s="636"/>
      <c r="I5" s="471"/>
      <c r="J5" s="635"/>
      <c r="K5" s="254"/>
      <c r="L5" s="635"/>
      <c r="M5" s="254"/>
      <c r="N5" s="636"/>
      <c r="O5" s="471"/>
      <c r="P5" s="635"/>
      <c r="Q5" s="254"/>
      <c r="R5" s="635"/>
      <c r="S5" s="254"/>
      <c r="T5" s="636"/>
      <c r="U5" s="637"/>
      <c r="V5" s="636"/>
      <c r="W5" s="637"/>
      <c r="X5" s="636"/>
      <c r="Y5" s="637"/>
      <c r="Z5" s="636"/>
      <c r="AA5" s="638">
        <f>AVERAGE(Z5+X5+V5+T5+R5+P5+N5+L5+J5+H5+F5+D5)</f>
        <v>0</v>
      </c>
      <c r="AB5" s="638">
        <f>SUM(Z5+X5+V5+T5+R5+P5+N5+L5+J5+H5+F5+D5)</f>
        <v>0</v>
      </c>
    </row>
    <row r="6" spans="1:28" s="190" customFormat="1" ht="18.75" customHeight="1" outlineLevel="1">
      <c r="A6" s="253"/>
      <c r="B6" s="639" t="s">
        <v>65</v>
      </c>
      <c r="C6" s="471"/>
      <c r="D6" s="640"/>
      <c r="E6" s="254"/>
      <c r="F6" s="641"/>
      <c r="G6" s="471"/>
      <c r="H6" s="641"/>
      <c r="I6" s="471"/>
      <c r="J6" s="640"/>
      <c r="K6" s="254"/>
      <c r="L6" s="640"/>
      <c r="M6" s="254"/>
      <c r="N6" s="641"/>
      <c r="O6" s="471"/>
      <c r="P6" s="640"/>
      <c r="Q6" s="254"/>
      <c r="R6" s="640"/>
      <c r="S6" s="254"/>
      <c r="T6" s="641"/>
      <c r="U6" s="642"/>
      <c r="V6" s="641"/>
      <c r="W6" s="642"/>
      <c r="X6" s="641"/>
      <c r="Y6" s="642"/>
      <c r="Z6" s="641"/>
      <c r="AA6" s="643">
        <f t="shared" ref="AA6:AA67" si="0">AVERAGE(Z6+X6+V6+T6+R6+P6+N6+L6+J6+H6+F6+D6)</f>
        <v>0</v>
      </c>
      <c r="AB6" s="638">
        <f t="shared" ref="AB6:AB67" si="1">SUM(Z6+X6+V6+T6+R6+P6+N6+L6+J6+H6+F6+D6)</f>
        <v>0</v>
      </c>
    </row>
    <row r="7" spans="1:28" s="190" customFormat="1" ht="18.75" customHeight="1" outlineLevel="1">
      <c r="A7" s="253"/>
      <c r="B7" s="639" t="s">
        <v>83</v>
      </c>
      <c r="C7" s="471"/>
      <c r="D7" s="640"/>
      <c r="E7" s="254"/>
      <c r="F7" s="641"/>
      <c r="G7" s="471"/>
      <c r="H7" s="641"/>
      <c r="I7" s="471"/>
      <c r="J7" s="640"/>
      <c r="K7" s="254"/>
      <c r="L7" s="640"/>
      <c r="M7" s="254"/>
      <c r="N7" s="641"/>
      <c r="O7" s="471"/>
      <c r="P7" s="640"/>
      <c r="Q7" s="254"/>
      <c r="R7" s="640"/>
      <c r="S7" s="254"/>
      <c r="T7" s="641"/>
      <c r="U7" s="642"/>
      <c r="V7" s="641"/>
      <c r="W7" s="642"/>
      <c r="X7" s="641"/>
      <c r="Y7" s="642"/>
      <c r="Z7" s="641"/>
      <c r="AA7" s="643">
        <f t="shared" si="0"/>
        <v>0</v>
      </c>
      <c r="AB7" s="638">
        <f t="shared" si="1"/>
        <v>0</v>
      </c>
    </row>
    <row r="8" spans="1:28" s="190" customFormat="1" ht="18.75" customHeight="1" outlineLevel="1">
      <c r="A8" s="253"/>
      <c r="B8" s="639" t="s">
        <v>84</v>
      </c>
      <c r="C8" s="471"/>
      <c r="D8" s="640"/>
      <c r="E8" s="254"/>
      <c r="F8" s="641"/>
      <c r="G8" s="471"/>
      <c r="H8" s="641"/>
      <c r="I8" s="471"/>
      <c r="J8" s="640"/>
      <c r="K8" s="254"/>
      <c r="L8" s="640"/>
      <c r="M8" s="254"/>
      <c r="N8" s="641"/>
      <c r="O8" s="471"/>
      <c r="P8" s="640"/>
      <c r="Q8" s="254"/>
      <c r="R8" s="640"/>
      <c r="S8" s="254"/>
      <c r="T8" s="641"/>
      <c r="U8" s="642"/>
      <c r="V8" s="641"/>
      <c r="W8" s="642"/>
      <c r="X8" s="641"/>
      <c r="Y8" s="642"/>
      <c r="Z8" s="641"/>
      <c r="AA8" s="643">
        <f t="shared" si="0"/>
        <v>0</v>
      </c>
      <c r="AB8" s="638">
        <f t="shared" si="1"/>
        <v>0</v>
      </c>
    </row>
    <row r="9" spans="1:28" s="190" customFormat="1" ht="18.75" customHeight="1" outlineLevel="1">
      <c r="A9" s="253"/>
      <c r="B9" s="639" t="s">
        <v>85</v>
      </c>
      <c r="C9" s="471"/>
      <c r="D9" s="640"/>
      <c r="E9" s="254"/>
      <c r="F9" s="641"/>
      <c r="G9" s="471"/>
      <c r="H9" s="641"/>
      <c r="I9" s="471"/>
      <c r="J9" s="640"/>
      <c r="K9" s="254"/>
      <c r="L9" s="640"/>
      <c r="M9" s="254"/>
      <c r="N9" s="641"/>
      <c r="O9" s="471"/>
      <c r="P9" s="640"/>
      <c r="Q9" s="254"/>
      <c r="R9" s="640"/>
      <c r="S9" s="254"/>
      <c r="T9" s="641"/>
      <c r="U9" s="642"/>
      <c r="V9" s="641"/>
      <c r="W9" s="642"/>
      <c r="X9" s="641"/>
      <c r="Y9" s="642"/>
      <c r="Z9" s="641"/>
      <c r="AA9" s="643"/>
      <c r="AB9" s="638"/>
    </row>
    <row r="10" spans="1:28" s="190" customFormat="1" ht="18.75" customHeight="1" outlineLevel="1">
      <c r="A10" s="253"/>
      <c r="B10" s="639" t="s">
        <v>86</v>
      </c>
      <c r="C10" s="471"/>
      <c r="D10" s="640"/>
      <c r="E10" s="254"/>
      <c r="F10" s="641"/>
      <c r="G10" s="471"/>
      <c r="H10" s="641"/>
      <c r="I10" s="471"/>
      <c r="J10" s="640"/>
      <c r="K10" s="254"/>
      <c r="L10" s="640"/>
      <c r="M10" s="254"/>
      <c r="N10" s="641"/>
      <c r="O10" s="471"/>
      <c r="P10" s="640"/>
      <c r="Q10" s="254"/>
      <c r="R10" s="640"/>
      <c r="S10" s="254"/>
      <c r="T10" s="641"/>
      <c r="U10" s="642"/>
      <c r="V10" s="641"/>
      <c r="W10" s="642"/>
      <c r="X10" s="641"/>
      <c r="Y10" s="642"/>
      <c r="Z10" s="641"/>
      <c r="AA10" s="643">
        <f t="shared" si="0"/>
        <v>0</v>
      </c>
      <c r="AB10" s="638">
        <f t="shared" si="1"/>
        <v>0</v>
      </c>
    </row>
    <row r="11" spans="1:28" s="190" customFormat="1" ht="18.75" customHeight="1" outlineLevel="1">
      <c r="A11" s="253"/>
      <c r="B11" s="639" t="s">
        <v>87</v>
      </c>
      <c r="C11" s="471"/>
      <c r="D11" s="640"/>
      <c r="E11" s="254"/>
      <c r="F11" s="641"/>
      <c r="G11" s="471"/>
      <c r="H11" s="641"/>
      <c r="I11" s="471"/>
      <c r="J11" s="640"/>
      <c r="K11" s="254"/>
      <c r="L11" s="640"/>
      <c r="M11" s="254"/>
      <c r="N11" s="641"/>
      <c r="O11" s="471"/>
      <c r="P11" s="640"/>
      <c r="Q11" s="254"/>
      <c r="R11" s="640"/>
      <c r="S11" s="254"/>
      <c r="T11" s="641"/>
      <c r="U11" s="642"/>
      <c r="V11" s="641"/>
      <c r="W11" s="642"/>
      <c r="X11" s="641"/>
      <c r="Y11" s="642"/>
      <c r="Z11" s="641"/>
      <c r="AA11" s="643">
        <f t="shared" si="0"/>
        <v>0</v>
      </c>
      <c r="AB11" s="638">
        <f t="shared" si="1"/>
        <v>0</v>
      </c>
    </row>
    <row r="12" spans="1:28" s="190" customFormat="1" ht="18.75" customHeight="1" outlineLevel="1">
      <c r="A12" s="253"/>
      <c r="B12" s="639" t="s">
        <v>88</v>
      </c>
      <c r="C12" s="471"/>
      <c r="D12" s="640"/>
      <c r="E12" s="254"/>
      <c r="F12" s="641"/>
      <c r="G12" s="471"/>
      <c r="H12" s="641"/>
      <c r="I12" s="471"/>
      <c r="J12" s="640"/>
      <c r="K12" s="254"/>
      <c r="L12" s="640"/>
      <c r="M12" s="254"/>
      <c r="N12" s="641"/>
      <c r="O12" s="471"/>
      <c r="P12" s="640"/>
      <c r="Q12" s="254"/>
      <c r="R12" s="640"/>
      <c r="S12" s="254"/>
      <c r="T12" s="641"/>
      <c r="U12" s="642"/>
      <c r="V12" s="641"/>
      <c r="W12" s="642"/>
      <c r="X12" s="641"/>
      <c r="Y12" s="642"/>
      <c r="Z12" s="641"/>
      <c r="AA12" s="643">
        <f t="shared" si="0"/>
        <v>0</v>
      </c>
      <c r="AB12" s="638">
        <f t="shared" si="1"/>
        <v>0</v>
      </c>
    </row>
    <row r="13" spans="1:28" s="190" customFormat="1" ht="18.75" customHeight="1" outlineLevel="1">
      <c r="A13" s="253"/>
      <c r="B13" s="639" t="s">
        <v>89</v>
      </c>
      <c r="C13" s="471"/>
      <c r="D13" s="640"/>
      <c r="E13" s="254"/>
      <c r="F13" s="641"/>
      <c r="G13" s="471"/>
      <c r="H13" s="641"/>
      <c r="I13" s="471"/>
      <c r="J13" s="640"/>
      <c r="K13" s="254"/>
      <c r="L13" s="640"/>
      <c r="M13" s="254"/>
      <c r="N13" s="641"/>
      <c r="O13" s="471"/>
      <c r="P13" s="640"/>
      <c r="Q13" s="254"/>
      <c r="R13" s="640"/>
      <c r="S13" s="254"/>
      <c r="T13" s="641"/>
      <c r="U13" s="642"/>
      <c r="V13" s="641"/>
      <c r="W13" s="642"/>
      <c r="X13" s="641"/>
      <c r="Y13" s="642"/>
      <c r="Z13" s="641"/>
      <c r="AA13" s="643">
        <f t="shared" si="0"/>
        <v>0</v>
      </c>
      <c r="AB13" s="638">
        <f t="shared" si="1"/>
        <v>0</v>
      </c>
    </row>
    <row r="14" spans="1:28" s="190" customFormat="1" ht="18.75" customHeight="1" outlineLevel="1">
      <c r="A14" s="253"/>
      <c r="B14" s="639" t="s">
        <v>283</v>
      </c>
      <c r="C14" s="471"/>
      <c r="D14" s="640"/>
      <c r="E14" s="254"/>
      <c r="F14" s="641"/>
      <c r="G14" s="471"/>
      <c r="H14" s="641"/>
      <c r="I14" s="471"/>
      <c r="J14" s="640"/>
      <c r="K14" s="254"/>
      <c r="L14" s="640"/>
      <c r="M14" s="254"/>
      <c r="N14" s="641"/>
      <c r="O14" s="471"/>
      <c r="P14" s="640"/>
      <c r="Q14" s="254"/>
      <c r="R14" s="640"/>
      <c r="S14" s="254"/>
      <c r="T14" s="641"/>
      <c r="U14" s="642"/>
      <c r="V14" s="641"/>
      <c r="W14" s="642"/>
      <c r="X14" s="641"/>
      <c r="Y14" s="642"/>
      <c r="Z14" s="641"/>
      <c r="AA14" s="643">
        <f t="shared" si="0"/>
        <v>0</v>
      </c>
      <c r="AB14" s="638">
        <f t="shared" si="1"/>
        <v>0</v>
      </c>
    </row>
    <row r="15" spans="1:28" s="190" customFormat="1" ht="18.75" customHeight="1" outlineLevel="1">
      <c r="A15" s="253"/>
      <c r="B15" s="639" t="s">
        <v>91</v>
      </c>
      <c r="C15" s="471"/>
      <c r="D15" s="640"/>
      <c r="E15" s="254"/>
      <c r="F15" s="641"/>
      <c r="G15" s="471"/>
      <c r="H15" s="641"/>
      <c r="I15" s="471"/>
      <c r="J15" s="640"/>
      <c r="K15" s="254"/>
      <c r="L15" s="640"/>
      <c r="M15" s="254"/>
      <c r="N15" s="641"/>
      <c r="O15" s="471"/>
      <c r="P15" s="640"/>
      <c r="Q15" s="254"/>
      <c r="R15" s="640"/>
      <c r="S15" s="254"/>
      <c r="T15" s="641"/>
      <c r="U15" s="642"/>
      <c r="V15" s="641"/>
      <c r="W15" s="642"/>
      <c r="X15" s="641"/>
      <c r="Y15" s="642"/>
      <c r="Z15" s="641"/>
      <c r="AA15" s="643">
        <f t="shared" si="0"/>
        <v>0</v>
      </c>
      <c r="AB15" s="638">
        <f t="shared" si="1"/>
        <v>0</v>
      </c>
    </row>
    <row r="16" spans="1:28" s="190" customFormat="1" ht="18.75" customHeight="1" outlineLevel="1">
      <c r="A16" s="253"/>
      <c r="B16" s="639" t="s">
        <v>92</v>
      </c>
      <c r="C16" s="471"/>
      <c r="D16" s="640"/>
      <c r="E16" s="254"/>
      <c r="F16" s="641"/>
      <c r="G16" s="471"/>
      <c r="H16" s="641"/>
      <c r="I16" s="471"/>
      <c r="J16" s="640"/>
      <c r="K16" s="254"/>
      <c r="L16" s="640"/>
      <c r="M16" s="254"/>
      <c r="N16" s="641"/>
      <c r="O16" s="471"/>
      <c r="P16" s="640"/>
      <c r="Q16" s="254"/>
      <c r="R16" s="640"/>
      <c r="S16" s="254"/>
      <c r="T16" s="641"/>
      <c r="U16" s="642"/>
      <c r="V16" s="641"/>
      <c r="W16" s="642"/>
      <c r="X16" s="641"/>
      <c r="Y16" s="642"/>
      <c r="Z16" s="641"/>
      <c r="AA16" s="643">
        <f t="shared" si="0"/>
        <v>0</v>
      </c>
      <c r="AB16" s="638">
        <f t="shared" si="1"/>
        <v>0</v>
      </c>
    </row>
    <row r="17" spans="1:28" s="190" customFormat="1" ht="18.75" customHeight="1" outlineLevel="1">
      <c r="A17" s="253"/>
      <c r="B17" s="639" t="s">
        <v>93</v>
      </c>
      <c r="C17" s="471"/>
      <c r="D17" s="640"/>
      <c r="E17" s="254"/>
      <c r="F17" s="641"/>
      <c r="G17" s="471"/>
      <c r="H17" s="641"/>
      <c r="I17" s="471"/>
      <c r="J17" s="640"/>
      <c r="K17" s="254"/>
      <c r="L17" s="640"/>
      <c r="M17" s="254"/>
      <c r="N17" s="641"/>
      <c r="O17" s="471"/>
      <c r="P17" s="640"/>
      <c r="Q17" s="254"/>
      <c r="R17" s="640"/>
      <c r="S17" s="254"/>
      <c r="T17" s="641"/>
      <c r="U17" s="642"/>
      <c r="V17" s="641"/>
      <c r="W17" s="642"/>
      <c r="X17" s="641"/>
      <c r="Y17" s="642"/>
      <c r="Z17" s="641"/>
      <c r="AA17" s="643">
        <f t="shared" si="0"/>
        <v>0</v>
      </c>
      <c r="AB17" s="638">
        <f t="shared" si="1"/>
        <v>0</v>
      </c>
    </row>
    <row r="18" spans="1:28" ht="18" customHeight="1" outlineLevel="1">
      <c r="A18" s="12"/>
      <c r="B18" s="248"/>
      <c r="C18" s="470"/>
      <c r="D18" s="20"/>
      <c r="E18" s="249"/>
      <c r="F18" s="250"/>
      <c r="G18" s="470"/>
      <c r="H18" s="250"/>
      <c r="I18" s="470"/>
      <c r="J18" s="20"/>
      <c r="K18" s="249"/>
      <c r="L18" s="479"/>
      <c r="M18" s="249"/>
      <c r="N18" s="251"/>
      <c r="O18" s="470"/>
      <c r="P18" s="479"/>
      <c r="Q18" s="249"/>
      <c r="R18" s="479"/>
      <c r="S18" s="249"/>
      <c r="T18" s="251"/>
      <c r="U18" s="249"/>
      <c r="V18" s="251"/>
      <c r="W18" s="249"/>
      <c r="X18" s="251"/>
      <c r="Y18" s="249"/>
      <c r="Z18" s="251"/>
      <c r="AA18" s="252"/>
      <c r="AB18" s="252"/>
    </row>
    <row r="19" spans="1:28" ht="18" customHeight="1" outlineLevel="1">
      <c r="A19" s="12"/>
      <c r="B19" s="248"/>
      <c r="C19" s="470"/>
      <c r="D19" s="20"/>
      <c r="E19" s="249"/>
      <c r="F19" s="250"/>
      <c r="G19" s="470"/>
      <c r="H19" s="250"/>
      <c r="I19" s="470"/>
      <c r="J19" s="20"/>
      <c r="K19" s="249"/>
      <c r="L19" s="479"/>
      <c r="M19" s="249"/>
      <c r="N19" s="251"/>
      <c r="O19" s="470"/>
      <c r="P19" s="479"/>
      <c r="Q19" s="249"/>
      <c r="R19" s="479"/>
      <c r="S19" s="249"/>
      <c r="T19" s="251"/>
      <c r="U19" s="249"/>
      <c r="V19" s="251"/>
      <c r="W19" s="249"/>
      <c r="X19" s="250"/>
      <c r="Y19" s="249"/>
      <c r="Z19" s="250"/>
      <c r="AA19" s="243"/>
      <c r="AB19" s="243"/>
    </row>
    <row r="20" spans="1:28" ht="37.5" customHeight="1">
      <c r="A20" s="12"/>
      <c r="B20" s="644" t="s">
        <v>284</v>
      </c>
      <c r="C20" s="470"/>
      <c r="D20" s="20"/>
      <c r="E20" s="249"/>
      <c r="F20" s="250"/>
      <c r="G20" s="470"/>
      <c r="H20" s="250"/>
      <c r="I20" s="470"/>
      <c r="J20" s="20"/>
      <c r="K20" s="249"/>
      <c r="L20" s="479"/>
      <c r="M20" s="249"/>
      <c r="N20" s="251"/>
      <c r="O20" s="470"/>
      <c r="P20" s="479"/>
      <c r="Q20" s="249"/>
      <c r="R20" s="479"/>
      <c r="S20" s="249"/>
      <c r="T20" s="251"/>
      <c r="U20" s="249"/>
      <c r="V20" s="251"/>
      <c r="W20" s="249"/>
      <c r="X20" s="250"/>
      <c r="Y20" s="249"/>
      <c r="Z20" s="250"/>
      <c r="AA20" s="243"/>
      <c r="AB20" s="243"/>
    </row>
    <row r="21" spans="1:28" ht="30.75" customHeight="1" outlineLevel="1">
      <c r="A21" s="12"/>
      <c r="B21" s="61" t="s">
        <v>44</v>
      </c>
      <c r="C21" s="470"/>
      <c r="D21" s="20"/>
      <c r="E21" s="249"/>
      <c r="F21" s="250"/>
      <c r="G21" s="470"/>
      <c r="H21" s="250"/>
      <c r="I21" s="470"/>
      <c r="J21" s="20"/>
      <c r="K21" s="249"/>
      <c r="L21" s="479"/>
      <c r="M21" s="249"/>
      <c r="N21" s="251"/>
      <c r="O21" s="470"/>
      <c r="P21" s="479"/>
      <c r="Q21" s="249"/>
      <c r="R21" s="479"/>
      <c r="S21" s="249"/>
      <c r="T21" s="251"/>
      <c r="U21" s="249"/>
      <c r="V21" s="251"/>
      <c r="W21" s="249"/>
      <c r="X21" s="250"/>
      <c r="Y21" s="249"/>
      <c r="Z21" s="251"/>
      <c r="AA21" s="243"/>
      <c r="AB21" s="243"/>
    </row>
    <row r="22" spans="1:28" s="190" customFormat="1" ht="18" customHeight="1" outlineLevel="1">
      <c r="A22" s="253"/>
      <c r="B22" s="634" t="s">
        <v>285</v>
      </c>
      <c r="C22" s="471"/>
      <c r="D22" s="635"/>
      <c r="E22" s="254"/>
      <c r="F22" s="636"/>
      <c r="G22" s="471"/>
      <c r="H22" s="636"/>
      <c r="I22" s="471"/>
      <c r="J22" s="635"/>
      <c r="K22" s="254"/>
      <c r="L22" s="635"/>
      <c r="M22" s="254"/>
      <c r="N22" s="636"/>
      <c r="O22" s="471"/>
      <c r="P22" s="635"/>
      <c r="Q22" s="254"/>
      <c r="R22" s="635"/>
      <c r="S22" s="254"/>
      <c r="T22" s="636"/>
      <c r="U22" s="637"/>
      <c r="V22" s="636"/>
      <c r="W22" s="637"/>
      <c r="X22" s="648"/>
      <c r="Y22" s="637"/>
      <c r="Z22" s="648"/>
      <c r="AA22" s="638">
        <f t="shared" si="0"/>
        <v>0</v>
      </c>
      <c r="AB22" s="638">
        <f t="shared" si="1"/>
        <v>0</v>
      </c>
    </row>
    <row r="23" spans="1:28" s="190" customFormat="1" ht="18" customHeight="1" outlineLevel="1">
      <c r="A23" s="253"/>
      <c r="B23" s="639" t="s">
        <v>99</v>
      </c>
      <c r="C23" s="471"/>
      <c r="D23" s="640"/>
      <c r="E23" s="254"/>
      <c r="F23" s="641"/>
      <c r="G23" s="471"/>
      <c r="H23" s="641"/>
      <c r="I23" s="471"/>
      <c r="J23" s="640"/>
      <c r="K23" s="254"/>
      <c r="L23" s="640"/>
      <c r="M23" s="254"/>
      <c r="N23" s="641"/>
      <c r="O23" s="471"/>
      <c r="P23" s="640"/>
      <c r="Q23" s="254"/>
      <c r="R23" s="640"/>
      <c r="S23" s="254"/>
      <c r="T23" s="641"/>
      <c r="U23" s="642"/>
      <c r="V23" s="641"/>
      <c r="W23" s="642"/>
      <c r="X23" s="641"/>
      <c r="Y23" s="642"/>
      <c r="Z23" s="641"/>
      <c r="AA23" s="643">
        <f t="shared" si="0"/>
        <v>0</v>
      </c>
      <c r="AB23" s="638">
        <f t="shared" si="1"/>
        <v>0</v>
      </c>
    </row>
    <row r="24" spans="1:28" s="190" customFormat="1" ht="18" customHeight="1" outlineLevel="1">
      <c r="A24" s="253"/>
      <c r="B24" s="639" t="s">
        <v>100</v>
      </c>
      <c r="C24" s="471"/>
      <c r="D24" s="640"/>
      <c r="E24" s="254"/>
      <c r="F24" s="641"/>
      <c r="G24" s="471"/>
      <c r="H24" s="641"/>
      <c r="I24" s="471"/>
      <c r="J24" s="640"/>
      <c r="K24" s="254"/>
      <c r="L24" s="640"/>
      <c r="M24" s="254"/>
      <c r="N24" s="641"/>
      <c r="O24" s="471"/>
      <c r="P24" s="640"/>
      <c r="Q24" s="254"/>
      <c r="R24" s="640"/>
      <c r="S24" s="254"/>
      <c r="T24" s="641"/>
      <c r="U24" s="642"/>
      <c r="V24" s="641"/>
      <c r="W24" s="642"/>
      <c r="X24" s="641"/>
      <c r="Y24" s="642"/>
      <c r="Z24" s="641"/>
      <c r="AA24" s="643">
        <f t="shared" si="0"/>
        <v>0</v>
      </c>
      <c r="AB24" s="638">
        <f t="shared" si="1"/>
        <v>0</v>
      </c>
    </row>
    <row r="25" spans="1:28" s="190" customFormat="1" ht="18" customHeight="1" outlineLevel="1">
      <c r="A25" s="253"/>
      <c r="B25" s="639" t="s">
        <v>286</v>
      </c>
      <c r="C25" s="471"/>
      <c r="D25" s="640"/>
      <c r="E25" s="254"/>
      <c r="F25" s="641"/>
      <c r="G25" s="471"/>
      <c r="H25" s="641"/>
      <c r="I25" s="471"/>
      <c r="J25" s="640"/>
      <c r="K25" s="254"/>
      <c r="L25" s="640"/>
      <c r="M25" s="254"/>
      <c r="N25" s="641"/>
      <c r="O25" s="471"/>
      <c r="P25" s="640"/>
      <c r="Q25" s="254"/>
      <c r="R25" s="640"/>
      <c r="S25" s="254"/>
      <c r="T25" s="641"/>
      <c r="U25" s="642"/>
      <c r="V25" s="641"/>
      <c r="W25" s="642"/>
      <c r="X25" s="641"/>
      <c r="Y25" s="642"/>
      <c r="Z25" s="641"/>
      <c r="AA25" s="643">
        <f t="shared" si="0"/>
        <v>0</v>
      </c>
      <c r="AB25" s="638">
        <f t="shared" si="1"/>
        <v>0</v>
      </c>
    </row>
    <row r="26" spans="1:28" s="190" customFormat="1" ht="18" customHeight="1" outlineLevel="1">
      <c r="A26" s="253"/>
      <c r="B26" s="639" t="s">
        <v>102</v>
      </c>
      <c r="C26" s="471"/>
      <c r="D26" s="640"/>
      <c r="E26" s="254"/>
      <c r="F26" s="641"/>
      <c r="G26" s="471"/>
      <c r="H26" s="641"/>
      <c r="I26" s="471"/>
      <c r="J26" s="640"/>
      <c r="K26" s="254"/>
      <c r="L26" s="640"/>
      <c r="M26" s="254"/>
      <c r="N26" s="641"/>
      <c r="O26" s="471"/>
      <c r="P26" s="640"/>
      <c r="Q26" s="254"/>
      <c r="R26" s="640"/>
      <c r="S26" s="254"/>
      <c r="T26" s="641"/>
      <c r="U26" s="642"/>
      <c r="V26" s="641"/>
      <c r="W26" s="642"/>
      <c r="X26" s="641"/>
      <c r="Y26" s="642"/>
      <c r="Z26" s="641"/>
      <c r="AA26" s="643">
        <f t="shared" si="0"/>
        <v>0</v>
      </c>
      <c r="AB26" s="638">
        <f t="shared" si="1"/>
        <v>0</v>
      </c>
    </row>
    <row r="27" spans="1:28" s="190" customFormat="1" ht="18" customHeight="1" outlineLevel="1">
      <c r="A27" s="253"/>
      <c r="B27" s="639" t="s">
        <v>287</v>
      </c>
      <c r="C27" s="471"/>
      <c r="D27" s="640"/>
      <c r="E27" s="254"/>
      <c r="F27" s="641"/>
      <c r="G27" s="471"/>
      <c r="H27" s="641"/>
      <c r="I27" s="471"/>
      <c r="J27" s="640"/>
      <c r="K27" s="254"/>
      <c r="L27" s="640"/>
      <c r="M27" s="254"/>
      <c r="N27" s="641"/>
      <c r="O27" s="471"/>
      <c r="P27" s="640"/>
      <c r="Q27" s="254"/>
      <c r="R27" s="640"/>
      <c r="S27" s="254"/>
      <c r="T27" s="641"/>
      <c r="U27" s="642"/>
      <c r="V27" s="641"/>
      <c r="W27" s="642"/>
      <c r="X27" s="641"/>
      <c r="Y27" s="642"/>
      <c r="Z27" s="641"/>
      <c r="AA27" s="643">
        <f t="shared" si="0"/>
        <v>0</v>
      </c>
      <c r="AB27" s="638">
        <f t="shared" si="1"/>
        <v>0</v>
      </c>
    </row>
    <row r="28" spans="1:28" s="190" customFormat="1" ht="18" customHeight="1" outlineLevel="1">
      <c r="A28" s="253"/>
      <c r="B28" s="639" t="s">
        <v>131</v>
      </c>
      <c r="C28" s="471"/>
      <c r="D28" s="640"/>
      <c r="E28" s="254"/>
      <c r="F28" s="641"/>
      <c r="G28" s="471"/>
      <c r="H28" s="641"/>
      <c r="I28" s="471"/>
      <c r="J28" s="640"/>
      <c r="K28" s="254"/>
      <c r="L28" s="640"/>
      <c r="M28" s="254"/>
      <c r="N28" s="641"/>
      <c r="O28" s="471"/>
      <c r="P28" s="640"/>
      <c r="Q28" s="254"/>
      <c r="R28" s="640"/>
      <c r="S28" s="254"/>
      <c r="T28" s="641"/>
      <c r="U28" s="642"/>
      <c r="V28" s="641"/>
      <c r="W28" s="642"/>
      <c r="X28" s="641"/>
      <c r="Y28" s="642"/>
      <c r="Z28" s="641"/>
      <c r="AA28" s="643">
        <f t="shared" si="0"/>
        <v>0</v>
      </c>
      <c r="AB28" s="638">
        <f t="shared" si="1"/>
        <v>0</v>
      </c>
    </row>
    <row r="29" spans="1:28" ht="18" customHeight="1" outlineLevel="1">
      <c r="A29" s="12"/>
      <c r="B29" s="38"/>
      <c r="C29" s="470"/>
      <c r="D29" s="20"/>
      <c r="E29" s="249"/>
      <c r="F29" s="250"/>
      <c r="G29" s="470"/>
      <c r="H29" s="250"/>
      <c r="I29" s="470"/>
      <c r="J29" s="20"/>
      <c r="K29" s="249"/>
      <c r="L29" s="20"/>
      <c r="M29" s="249"/>
      <c r="N29" s="250"/>
      <c r="O29" s="470"/>
      <c r="P29" s="20"/>
      <c r="Q29" s="249"/>
      <c r="R29" s="20"/>
      <c r="S29" s="249"/>
      <c r="T29" s="250"/>
      <c r="U29" s="249"/>
      <c r="V29" s="250"/>
      <c r="W29" s="249"/>
      <c r="X29" s="250"/>
      <c r="Y29" s="249"/>
      <c r="Z29" s="250"/>
      <c r="AA29" s="252"/>
      <c r="AB29" s="252"/>
    </row>
    <row r="30" spans="1:28" ht="24.6" customHeight="1" outlineLevel="1">
      <c r="A30" s="12"/>
      <c r="B30" s="182"/>
      <c r="C30" s="470"/>
      <c r="D30" s="20"/>
      <c r="E30" s="249"/>
      <c r="F30" s="250"/>
      <c r="G30" s="470"/>
      <c r="H30" s="250"/>
      <c r="I30" s="470"/>
      <c r="J30" s="20"/>
      <c r="K30" s="249"/>
      <c r="L30" s="20"/>
      <c r="M30" s="249"/>
      <c r="N30" s="250"/>
      <c r="O30" s="470"/>
      <c r="P30" s="20"/>
      <c r="Q30" s="249"/>
      <c r="R30" s="20"/>
      <c r="S30" s="249"/>
      <c r="T30" s="250"/>
      <c r="U30" s="249"/>
      <c r="V30" s="250"/>
      <c r="W30" s="249"/>
      <c r="X30" s="250"/>
      <c r="Y30" s="249"/>
      <c r="Z30" s="250"/>
      <c r="AA30" s="243"/>
      <c r="AB30" s="243"/>
    </row>
    <row r="31" spans="1:28" ht="24.6" customHeight="1" outlineLevel="1">
      <c r="A31" s="12"/>
      <c r="B31" s="645" t="s">
        <v>108</v>
      </c>
      <c r="C31" s="470"/>
      <c r="D31" s="20"/>
      <c r="E31" s="249"/>
      <c r="F31" s="250"/>
      <c r="G31" s="470"/>
      <c r="H31" s="250"/>
      <c r="I31" s="470"/>
      <c r="J31" s="20"/>
      <c r="K31" s="249"/>
      <c r="L31" s="20"/>
      <c r="M31" s="249"/>
      <c r="N31" s="250"/>
      <c r="O31" s="470"/>
      <c r="P31" s="20"/>
      <c r="Q31" s="249"/>
      <c r="R31" s="20"/>
      <c r="S31" s="249"/>
      <c r="T31" s="250"/>
      <c r="U31" s="249"/>
      <c r="V31" s="250"/>
      <c r="W31" s="249"/>
      <c r="X31" s="250"/>
      <c r="Y31" s="249"/>
      <c r="Z31" s="250"/>
      <c r="AA31" s="243"/>
      <c r="AB31" s="243"/>
    </row>
    <row r="32" spans="1:28" ht="37.5" customHeight="1">
      <c r="A32" s="12"/>
      <c r="B32" s="184" t="s">
        <v>109</v>
      </c>
      <c r="C32" s="470"/>
      <c r="D32" s="20"/>
      <c r="E32" s="249"/>
      <c r="F32" s="250"/>
      <c r="G32" s="470"/>
      <c r="H32" s="250"/>
      <c r="I32" s="470"/>
      <c r="J32" s="20"/>
      <c r="K32" s="249"/>
      <c r="L32" s="20"/>
      <c r="M32" s="249"/>
      <c r="N32" s="250"/>
      <c r="O32" s="470"/>
      <c r="P32" s="20"/>
      <c r="Q32" s="249"/>
      <c r="R32" s="20"/>
      <c r="S32" s="249"/>
      <c r="T32" s="250"/>
      <c r="U32" s="249"/>
      <c r="V32" s="250"/>
      <c r="W32" s="249"/>
      <c r="X32" s="250"/>
      <c r="Y32" s="249"/>
      <c r="Z32" s="250"/>
      <c r="AA32" s="243"/>
      <c r="AB32" s="243"/>
    </row>
    <row r="33" spans="1:28" ht="48" customHeight="1" outlineLevel="1">
      <c r="A33" s="12"/>
      <c r="B33" s="61" t="s">
        <v>44</v>
      </c>
      <c r="C33" s="470"/>
      <c r="D33" s="20"/>
      <c r="E33" s="249"/>
      <c r="F33" s="250"/>
      <c r="G33" s="470"/>
      <c r="H33" s="250"/>
      <c r="I33" s="470"/>
      <c r="J33" s="20"/>
      <c r="K33" s="249"/>
      <c r="L33" s="20"/>
      <c r="M33" s="249"/>
      <c r="N33" s="250"/>
      <c r="O33" s="470"/>
      <c r="P33" s="20"/>
      <c r="Q33" s="249"/>
      <c r="R33" s="20"/>
      <c r="S33" s="249"/>
      <c r="T33" s="250"/>
      <c r="U33" s="249"/>
      <c r="V33" s="250"/>
      <c r="W33" s="249"/>
      <c r="X33" s="250"/>
      <c r="Y33" s="249"/>
      <c r="Z33" s="250"/>
      <c r="AA33" s="243"/>
      <c r="AB33" s="243"/>
    </row>
    <row r="34" spans="1:28" s="190" customFormat="1" ht="19.899999999999999" customHeight="1" outlineLevel="1">
      <c r="A34" s="253"/>
      <c r="B34" s="60" t="s">
        <v>110</v>
      </c>
      <c r="C34" s="471"/>
      <c r="D34" s="480"/>
      <c r="E34" s="254"/>
      <c r="F34" s="255"/>
      <c r="G34" s="471"/>
      <c r="H34" s="255"/>
      <c r="I34" s="471"/>
      <c r="J34" s="480"/>
      <c r="K34" s="254"/>
      <c r="L34" s="480"/>
      <c r="M34" s="254"/>
      <c r="N34" s="255"/>
      <c r="O34" s="471"/>
      <c r="P34" s="480"/>
      <c r="Q34" s="254"/>
      <c r="R34" s="480"/>
      <c r="S34" s="254"/>
      <c r="T34" s="255"/>
      <c r="U34" s="254"/>
      <c r="V34" s="255"/>
      <c r="W34" s="254"/>
      <c r="X34" s="255"/>
      <c r="Y34" s="254"/>
      <c r="Z34" s="255"/>
      <c r="AA34" s="243"/>
      <c r="AB34" s="243"/>
    </row>
    <row r="35" spans="1:28" s="190" customFormat="1" ht="18.75" customHeight="1" outlineLevel="1">
      <c r="A35" s="253"/>
      <c r="B35" s="646" t="s">
        <v>288</v>
      </c>
      <c r="C35" s="471"/>
      <c r="D35" s="635"/>
      <c r="E35" s="254"/>
      <c r="F35" s="636"/>
      <c r="G35" s="471"/>
      <c r="H35" s="636"/>
      <c r="I35" s="471"/>
      <c r="J35" s="635"/>
      <c r="K35" s="254"/>
      <c r="L35" s="635"/>
      <c r="M35" s="254"/>
      <c r="N35" s="636"/>
      <c r="O35" s="471"/>
      <c r="P35" s="635"/>
      <c r="Q35" s="254"/>
      <c r="R35" s="635"/>
      <c r="S35" s="254"/>
      <c r="T35" s="636"/>
      <c r="U35" s="637"/>
      <c r="V35" s="636"/>
      <c r="W35" s="637"/>
      <c r="X35" s="636"/>
      <c r="Y35" s="637"/>
      <c r="Z35" s="636"/>
      <c r="AA35" s="638">
        <f t="shared" si="0"/>
        <v>0</v>
      </c>
      <c r="AB35" s="638">
        <f t="shared" si="1"/>
        <v>0</v>
      </c>
    </row>
    <row r="36" spans="1:28" s="190" customFormat="1" ht="18.75" customHeight="1" outlineLevel="1">
      <c r="A36" s="253"/>
      <c r="B36" s="653" t="s">
        <v>112</v>
      </c>
      <c r="C36" s="471"/>
      <c r="D36" s="640"/>
      <c r="E36" s="254"/>
      <c r="F36" s="641"/>
      <c r="G36" s="471"/>
      <c r="H36" s="641"/>
      <c r="I36" s="471"/>
      <c r="J36" s="640"/>
      <c r="K36" s="254"/>
      <c r="L36" s="640"/>
      <c r="M36" s="254"/>
      <c r="N36" s="641"/>
      <c r="O36" s="471"/>
      <c r="P36" s="640"/>
      <c r="Q36" s="254"/>
      <c r="R36" s="640"/>
      <c r="S36" s="254"/>
      <c r="T36" s="641"/>
      <c r="U36" s="642"/>
      <c r="V36" s="641"/>
      <c r="W36" s="642"/>
      <c r="X36" s="641"/>
      <c r="Y36" s="642"/>
      <c r="Z36" s="641"/>
      <c r="AA36" s="643">
        <f t="shared" si="0"/>
        <v>0</v>
      </c>
      <c r="AB36" s="638">
        <f t="shared" si="1"/>
        <v>0</v>
      </c>
    </row>
    <row r="37" spans="1:28" s="190" customFormat="1" ht="18.75" customHeight="1" outlineLevel="1">
      <c r="A37" s="253"/>
      <c r="B37" s="653" t="s">
        <v>289</v>
      </c>
      <c r="C37" s="471"/>
      <c r="D37" s="640"/>
      <c r="E37" s="254"/>
      <c r="F37" s="641"/>
      <c r="G37" s="471"/>
      <c r="H37" s="641"/>
      <c r="I37" s="471"/>
      <c r="J37" s="640"/>
      <c r="K37" s="254"/>
      <c r="L37" s="640"/>
      <c r="M37" s="254"/>
      <c r="N37" s="641"/>
      <c r="O37" s="471"/>
      <c r="P37" s="640"/>
      <c r="Q37" s="254"/>
      <c r="R37" s="640"/>
      <c r="S37" s="254"/>
      <c r="T37" s="641"/>
      <c r="U37" s="642"/>
      <c r="V37" s="641"/>
      <c r="W37" s="642"/>
      <c r="X37" s="641"/>
      <c r="Y37" s="642"/>
      <c r="Z37" s="641"/>
      <c r="AA37" s="643">
        <f t="shared" si="0"/>
        <v>0</v>
      </c>
      <c r="AB37" s="638">
        <f t="shared" si="1"/>
        <v>0</v>
      </c>
    </row>
    <row r="38" spans="1:28" s="190" customFormat="1" ht="18.75" customHeight="1" outlineLevel="1">
      <c r="A38" s="253"/>
      <c r="B38" s="653" t="s">
        <v>290</v>
      </c>
      <c r="C38" s="471"/>
      <c r="D38" s="640"/>
      <c r="E38" s="254"/>
      <c r="F38" s="641"/>
      <c r="G38" s="471"/>
      <c r="H38" s="641"/>
      <c r="I38" s="471"/>
      <c r="J38" s="640"/>
      <c r="K38" s="254"/>
      <c r="L38" s="640"/>
      <c r="M38" s="254"/>
      <c r="N38" s="641"/>
      <c r="O38" s="471"/>
      <c r="P38" s="640"/>
      <c r="Q38" s="254"/>
      <c r="R38" s="640"/>
      <c r="S38" s="254"/>
      <c r="T38" s="641"/>
      <c r="U38" s="642"/>
      <c r="V38" s="641"/>
      <c r="W38" s="642"/>
      <c r="X38" s="641"/>
      <c r="Y38" s="642"/>
      <c r="Z38" s="641"/>
      <c r="AA38" s="643">
        <f t="shared" si="0"/>
        <v>0</v>
      </c>
      <c r="AB38" s="638">
        <f t="shared" si="1"/>
        <v>0</v>
      </c>
    </row>
    <row r="39" spans="1:28" s="190" customFormat="1" ht="18.75" customHeight="1" outlineLevel="1">
      <c r="A39" s="253"/>
      <c r="B39" s="653" t="s">
        <v>291</v>
      </c>
      <c r="C39" s="471"/>
      <c r="D39" s="640"/>
      <c r="E39" s="254"/>
      <c r="F39" s="641"/>
      <c r="G39" s="471"/>
      <c r="H39" s="641"/>
      <c r="I39" s="471"/>
      <c r="J39" s="640"/>
      <c r="K39" s="254"/>
      <c r="L39" s="640"/>
      <c r="M39" s="254"/>
      <c r="N39" s="641"/>
      <c r="O39" s="471"/>
      <c r="P39" s="640"/>
      <c r="Q39" s="254"/>
      <c r="R39" s="640"/>
      <c r="S39" s="254"/>
      <c r="T39" s="641"/>
      <c r="U39" s="642"/>
      <c r="V39" s="641"/>
      <c r="W39" s="642"/>
      <c r="X39" s="641"/>
      <c r="Y39" s="642"/>
      <c r="Z39" s="641"/>
      <c r="AA39" s="643">
        <f t="shared" si="0"/>
        <v>0</v>
      </c>
      <c r="AB39" s="638">
        <f t="shared" si="1"/>
        <v>0</v>
      </c>
    </row>
    <row r="40" spans="1:28" s="190" customFormat="1" ht="18.75" customHeight="1" outlineLevel="1">
      <c r="A40" s="253"/>
      <c r="B40" s="653" t="s">
        <v>116</v>
      </c>
      <c r="C40" s="471"/>
      <c r="D40" s="640"/>
      <c r="E40" s="254"/>
      <c r="F40" s="641"/>
      <c r="G40" s="471"/>
      <c r="H40" s="641"/>
      <c r="I40" s="471"/>
      <c r="J40" s="640"/>
      <c r="K40" s="254"/>
      <c r="L40" s="640"/>
      <c r="M40" s="254"/>
      <c r="N40" s="641"/>
      <c r="O40" s="471"/>
      <c r="P40" s="640"/>
      <c r="Q40" s="254"/>
      <c r="R40" s="640"/>
      <c r="S40" s="254"/>
      <c r="T40" s="641"/>
      <c r="U40" s="642"/>
      <c r="V40" s="641"/>
      <c r="W40" s="642"/>
      <c r="X40" s="641"/>
      <c r="Y40" s="642"/>
      <c r="Z40" s="641"/>
      <c r="AA40" s="643">
        <f t="shared" si="0"/>
        <v>0</v>
      </c>
      <c r="AB40" s="638">
        <f t="shared" si="1"/>
        <v>0</v>
      </c>
    </row>
    <row r="41" spans="1:28" s="190" customFormat="1" ht="18.75" customHeight="1" outlineLevel="1">
      <c r="A41" s="253"/>
      <c r="B41" s="653" t="s">
        <v>117</v>
      </c>
      <c r="C41" s="471"/>
      <c r="D41" s="640"/>
      <c r="E41" s="254"/>
      <c r="F41" s="641"/>
      <c r="G41" s="471"/>
      <c r="H41" s="641"/>
      <c r="I41" s="471"/>
      <c r="J41" s="640"/>
      <c r="K41" s="254"/>
      <c r="L41" s="640"/>
      <c r="M41" s="254"/>
      <c r="N41" s="641"/>
      <c r="O41" s="471"/>
      <c r="P41" s="640"/>
      <c r="Q41" s="254"/>
      <c r="R41" s="640"/>
      <c r="S41" s="254"/>
      <c r="T41" s="641"/>
      <c r="U41" s="642"/>
      <c r="V41" s="641"/>
      <c r="W41" s="642"/>
      <c r="X41" s="641"/>
      <c r="Y41" s="642"/>
      <c r="Z41" s="641"/>
      <c r="AA41" s="643">
        <f t="shared" si="0"/>
        <v>0</v>
      </c>
      <c r="AB41" s="638">
        <f t="shared" si="1"/>
        <v>0</v>
      </c>
    </row>
    <row r="42" spans="1:28" s="190" customFormat="1" ht="18.75" customHeight="1" outlineLevel="1">
      <c r="A42" s="253"/>
      <c r="B42" s="653" t="s">
        <v>292</v>
      </c>
      <c r="C42" s="471"/>
      <c r="D42" s="640"/>
      <c r="E42" s="254"/>
      <c r="F42" s="641"/>
      <c r="G42" s="471"/>
      <c r="H42" s="641"/>
      <c r="I42" s="471"/>
      <c r="J42" s="640"/>
      <c r="K42" s="254"/>
      <c r="L42" s="640"/>
      <c r="M42" s="254"/>
      <c r="N42" s="641"/>
      <c r="O42" s="471"/>
      <c r="P42" s="640"/>
      <c r="Q42" s="254"/>
      <c r="R42" s="640"/>
      <c r="S42" s="254"/>
      <c r="T42" s="641"/>
      <c r="U42" s="642"/>
      <c r="V42" s="641"/>
      <c r="W42" s="642"/>
      <c r="X42" s="641"/>
      <c r="Y42" s="642"/>
      <c r="Z42" s="641"/>
      <c r="AA42" s="643">
        <f t="shared" si="0"/>
        <v>0</v>
      </c>
      <c r="AB42" s="638">
        <f t="shared" si="1"/>
        <v>0</v>
      </c>
    </row>
    <row r="43" spans="1:28" s="190" customFormat="1" ht="18.75" customHeight="1" outlineLevel="1">
      <c r="A43" s="253"/>
      <c r="B43" s="653" t="s">
        <v>93</v>
      </c>
      <c r="C43" s="471"/>
      <c r="D43" s="640"/>
      <c r="E43" s="254"/>
      <c r="F43" s="641"/>
      <c r="G43" s="471"/>
      <c r="H43" s="641"/>
      <c r="I43" s="471"/>
      <c r="J43" s="640"/>
      <c r="K43" s="254"/>
      <c r="L43" s="640"/>
      <c r="M43" s="254"/>
      <c r="N43" s="641"/>
      <c r="O43" s="471"/>
      <c r="P43" s="640"/>
      <c r="Q43" s="254"/>
      <c r="R43" s="640"/>
      <c r="S43" s="254"/>
      <c r="T43" s="641"/>
      <c r="U43" s="642"/>
      <c r="V43" s="641"/>
      <c r="W43" s="642"/>
      <c r="X43" s="641"/>
      <c r="Y43" s="642"/>
      <c r="Z43" s="641"/>
      <c r="AA43" s="643">
        <f t="shared" si="0"/>
        <v>0</v>
      </c>
      <c r="AB43" s="638">
        <f t="shared" si="1"/>
        <v>0</v>
      </c>
    </row>
    <row r="44" spans="1:28" ht="18.75" customHeight="1" outlineLevel="1">
      <c r="A44" s="12"/>
      <c r="B44" s="256"/>
      <c r="C44" s="470"/>
      <c r="D44" s="20"/>
      <c r="E44" s="249"/>
      <c r="F44" s="250"/>
      <c r="G44" s="470"/>
      <c r="H44" s="250"/>
      <c r="I44" s="470"/>
      <c r="J44" s="20"/>
      <c r="K44" s="249"/>
      <c r="L44" s="20"/>
      <c r="M44" s="249"/>
      <c r="N44" s="250"/>
      <c r="O44" s="470"/>
      <c r="P44" s="20"/>
      <c r="Q44" s="249"/>
      <c r="R44" s="20"/>
      <c r="S44" s="249"/>
      <c r="T44" s="250"/>
      <c r="U44" s="249"/>
      <c r="V44" s="250"/>
      <c r="W44" s="249"/>
      <c r="X44" s="250"/>
      <c r="Y44" s="249"/>
      <c r="Z44" s="250"/>
      <c r="AA44" s="252"/>
      <c r="AB44" s="252"/>
    </row>
    <row r="45" spans="1:28" s="190" customFormat="1" ht="19.899999999999999" customHeight="1" outlineLevel="1">
      <c r="A45" s="253"/>
      <c r="B45" s="60" t="s">
        <v>121</v>
      </c>
      <c r="C45" s="471"/>
      <c r="D45" s="480"/>
      <c r="E45" s="254"/>
      <c r="F45" s="255"/>
      <c r="G45" s="471"/>
      <c r="H45" s="255"/>
      <c r="I45" s="471"/>
      <c r="J45" s="480"/>
      <c r="K45" s="254"/>
      <c r="L45" s="480"/>
      <c r="M45" s="254"/>
      <c r="N45" s="255"/>
      <c r="O45" s="471"/>
      <c r="P45" s="480"/>
      <c r="Q45" s="254"/>
      <c r="R45" s="480"/>
      <c r="S45" s="254"/>
      <c r="T45" s="255"/>
      <c r="U45" s="254"/>
      <c r="V45" s="255"/>
      <c r="W45" s="254"/>
      <c r="X45" s="255"/>
      <c r="Y45" s="254"/>
      <c r="Z45" s="255"/>
      <c r="AA45" s="243"/>
      <c r="AB45" s="243"/>
    </row>
    <row r="46" spans="1:28" s="190" customFormat="1" ht="18.75" customHeight="1" outlineLevel="1">
      <c r="A46" s="253"/>
      <c r="B46" s="646" t="s">
        <v>293</v>
      </c>
      <c r="C46" s="471"/>
      <c r="D46" s="647"/>
      <c r="E46" s="254"/>
      <c r="F46" s="648"/>
      <c r="G46" s="471"/>
      <c r="H46" s="648"/>
      <c r="I46" s="471"/>
      <c r="J46" s="647"/>
      <c r="K46" s="254"/>
      <c r="L46" s="647"/>
      <c r="M46" s="254"/>
      <c r="N46" s="648"/>
      <c r="O46" s="471"/>
      <c r="P46" s="647"/>
      <c r="Q46" s="254"/>
      <c r="R46" s="647"/>
      <c r="S46" s="254"/>
      <c r="T46" s="648"/>
      <c r="U46" s="637"/>
      <c r="V46" s="648"/>
      <c r="W46" s="637"/>
      <c r="X46" s="648"/>
      <c r="Y46" s="637"/>
      <c r="Z46" s="648"/>
      <c r="AA46" s="638">
        <f t="shared" si="0"/>
        <v>0</v>
      </c>
      <c r="AB46" s="638">
        <f t="shared" si="1"/>
        <v>0</v>
      </c>
    </row>
    <row r="47" spans="1:28" s="190" customFormat="1" ht="18.75" customHeight="1" outlineLevel="1">
      <c r="A47" s="253"/>
      <c r="B47" s="653" t="s">
        <v>123</v>
      </c>
      <c r="C47" s="471"/>
      <c r="D47" s="640"/>
      <c r="E47" s="254"/>
      <c r="F47" s="641"/>
      <c r="G47" s="471"/>
      <c r="H47" s="641"/>
      <c r="I47" s="471"/>
      <c r="J47" s="640"/>
      <c r="K47" s="254"/>
      <c r="L47" s="640"/>
      <c r="M47" s="254"/>
      <c r="N47" s="641"/>
      <c r="O47" s="471"/>
      <c r="P47" s="640"/>
      <c r="Q47" s="254"/>
      <c r="R47" s="640"/>
      <c r="S47" s="254"/>
      <c r="T47" s="641"/>
      <c r="U47" s="642"/>
      <c r="V47" s="641"/>
      <c r="W47" s="642"/>
      <c r="X47" s="641"/>
      <c r="Y47" s="642"/>
      <c r="Z47" s="641"/>
      <c r="AA47" s="643">
        <f t="shared" si="0"/>
        <v>0</v>
      </c>
      <c r="AB47" s="638">
        <f t="shared" si="1"/>
        <v>0</v>
      </c>
    </row>
    <row r="48" spans="1:28" s="190" customFormat="1" ht="18.75" customHeight="1" outlineLevel="1">
      <c r="A48" s="253"/>
      <c r="B48" s="653" t="s">
        <v>124</v>
      </c>
      <c r="C48" s="471"/>
      <c r="D48" s="640"/>
      <c r="E48" s="254"/>
      <c r="F48" s="641"/>
      <c r="G48" s="471"/>
      <c r="H48" s="641"/>
      <c r="I48" s="471"/>
      <c r="J48" s="640"/>
      <c r="K48" s="254"/>
      <c r="L48" s="640"/>
      <c r="M48" s="254"/>
      <c r="N48" s="641"/>
      <c r="O48" s="471"/>
      <c r="P48" s="640"/>
      <c r="Q48" s="254"/>
      <c r="R48" s="640"/>
      <c r="S48" s="254"/>
      <c r="T48" s="641"/>
      <c r="U48" s="642"/>
      <c r="V48" s="641"/>
      <c r="W48" s="642"/>
      <c r="X48" s="641"/>
      <c r="Y48" s="642"/>
      <c r="Z48" s="641"/>
      <c r="AA48" s="643">
        <f t="shared" si="0"/>
        <v>0</v>
      </c>
      <c r="AB48" s="638">
        <f t="shared" si="1"/>
        <v>0</v>
      </c>
    </row>
    <row r="49" spans="1:28" s="190" customFormat="1" ht="18.75" customHeight="1" outlineLevel="1">
      <c r="A49" s="253"/>
      <c r="B49" s="653" t="s">
        <v>125</v>
      </c>
      <c r="C49" s="471"/>
      <c r="D49" s="640"/>
      <c r="E49" s="254"/>
      <c r="F49" s="641"/>
      <c r="G49" s="471"/>
      <c r="H49" s="641"/>
      <c r="I49" s="471"/>
      <c r="J49" s="640"/>
      <c r="K49" s="254"/>
      <c r="L49" s="640"/>
      <c r="M49" s="254"/>
      <c r="N49" s="641"/>
      <c r="O49" s="471"/>
      <c r="P49" s="640"/>
      <c r="Q49" s="254"/>
      <c r="R49" s="640"/>
      <c r="S49" s="254"/>
      <c r="T49" s="641"/>
      <c r="U49" s="642"/>
      <c r="V49" s="641"/>
      <c r="W49" s="642"/>
      <c r="X49" s="641"/>
      <c r="Y49" s="642"/>
      <c r="Z49" s="641"/>
      <c r="AA49" s="643">
        <f t="shared" si="0"/>
        <v>0</v>
      </c>
      <c r="AB49" s="638">
        <f t="shared" si="1"/>
        <v>0</v>
      </c>
    </row>
    <row r="50" spans="1:28" s="190" customFormat="1" ht="18.75" customHeight="1" outlineLevel="1">
      <c r="A50" s="253"/>
      <c r="B50" s="653" t="s">
        <v>126</v>
      </c>
      <c r="C50" s="471"/>
      <c r="D50" s="640"/>
      <c r="E50" s="254"/>
      <c r="F50" s="641"/>
      <c r="G50" s="471"/>
      <c r="H50" s="641"/>
      <c r="I50" s="471"/>
      <c r="J50" s="640"/>
      <c r="K50" s="254"/>
      <c r="L50" s="640"/>
      <c r="M50" s="254"/>
      <c r="N50" s="641"/>
      <c r="O50" s="471"/>
      <c r="P50" s="640"/>
      <c r="Q50" s="254"/>
      <c r="R50" s="640"/>
      <c r="S50" s="254"/>
      <c r="T50" s="641"/>
      <c r="U50" s="642"/>
      <c r="V50" s="641"/>
      <c r="W50" s="642"/>
      <c r="X50" s="641"/>
      <c r="Y50" s="642"/>
      <c r="Z50" s="641"/>
      <c r="AA50" s="643">
        <f t="shared" si="0"/>
        <v>0</v>
      </c>
      <c r="AB50" s="638">
        <f t="shared" si="1"/>
        <v>0</v>
      </c>
    </row>
    <row r="51" spans="1:28" s="190" customFormat="1" ht="18.75" customHeight="1" outlineLevel="1">
      <c r="A51" s="253"/>
      <c r="B51" s="653" t="s">
        <v>127</v>
      </c>
      <c r="C51" s="471"/>
      <c r="D51" s="640"/>
      <c r="E51" s="254"/>
      <c r="F51" s="641"/>
      <c r="G51" s="471"/>
      <c r="H51" s="641"/>
      <c r="I51" s="471"/>
      <c r="J51" s="640"/>
      <c r="K51" s="254"/>
      <c r="L51" s="640"/>
      <c r="M51" s="254"/>
      <c r="N51" s="641"/>
      <c r="O51" s="471"/>
      <c r="P51" s="640"/>
      <c r="Q51" s="254"/>
      <c r="R51" s="640"/>
      <c r="S51" s="254"/>
      <c r="T51" s="641"/>
      <c r="U51" s="642"/>
      <c r="V51" s="641"/>
      <c r="W51" s="642"/>
      <c r="X51" s="641"/>
      <c r="Y51" s="642"/>
      <c r="Z51" s="641"/>
      <c r="AA51" s="643">
        <f t="shared" si="0"/>
        <v>0</v>
      </c>
      <c r="AB51" s="638">
        <f t="shared" si="1"/>
        <v>0</v>
      </c>
    </row>
    <row r="52" spans="1:28" s="190" customFormat="1" ht="18.75" customHeight="1" outlineLevel="1">
      <c r="A52" s="253"/>
      <c r="B52" s="653" t="s">
        <v>128</v>
      </c>
      <c r="C52" s="471"/>
      <c r="D52" s="640"/>
      <c r="E52" s="254"/>
      <c r="F52" s="641"/>
      <c r="G52" s="471"/>
      <c r="H52" s="641"/>
      <c r="I52" s="471"/>
      <c r="J52" s="640"/>
      <c r="K52" s="254"/>
      <c r="L52" s="640"/>
      <c r="M52" s="254"/>
      <c r="N52" s="641"/>
      <c r="O52" s="471"/>
      <c r="P52" s="640"/>
      <c r="Q52" s="254"/>
      <c r="R52" s="640"/>
      <c r="S52" s="254"/>
      <c r="T52" s="641"/>
      <c r="U52" s="642"/>
      <c r="V52" s="641"/>
      <c r="W52" s="642"/>
      <c r="X52" s="641"/>
      <c r="Y52" s="642"/>
      <c r="Z52" s="641"/>
      <c r="AA52" s="643">
        <f t="shared" si="0"/>
        <v>0</v>
      </c>
      <c r="AB52" s="638">
        <f t="shared" si="1"/>
        <v>0</v>
      </c>
    </row>
    <row r="53" spans="1:28" s="190" customFormat="1" ht="18.75" customHeight="1" outlineLevel="1">
      <c r="A53" s="253"/>
      <c r="B53" s="649" t="s">
        <v>129</v>
      </c>
      <c r="C53" s="471"/>
      <c r="D53" s="640"/>
      <c r="E53" s="254"/>
      <c r="F53" s="641"/>
      <c r="G53" s="471"/>
      <c r="H53" s="641"/>
      <c r="I53" s="471"/>
      <c r="J53" s="640"/>
      <c r="K53" s="254"/>
      <c r="L53" s="640"/>
      <c r="M53" s="254"/>
      <c r="N53" s="641"/>
      <c r="O53" s="471"/>
      <c r="P53" s="640"/>
      <c r="Q53" s="254"/>
      <c r="R53" s="640"/>
      <c r="S53" s="254"/>
      <c r="T53" s="641"/>
      <c r="U53" s="642"/>
      <c r="V53" s="641"/>
      <c r="W53" s="642"/>
      <c r="X53" s="641"/>
      <c r="Y53" s="642"/>
      <c r="Z53" s="641"/>
      <c r="AA53" s="643">
        <f t="shared" si="0"/>
        <v>0</v>
      </c>
      <c r="AB53" s="638">
        <f t="shared" si="1"/>
        <v>0</v>
      </c>
    </row>
    <row r="54" spans="1:28" s="190" customFormat="1" ht="18.75" customHeight="1" outlineLevel="1">
      <c r="A54" s="253"/>
      <c r="B54" s="650" t="s">
        <v>130</v>
      </c>
      <c r="C54" s="471"/>
      <c r="D54" s="640"/>
      <c r="E54" s="254"/>
      <c r="F54" s="641"/>
      <c r="G54" s="471"/>
      <c r="H54" s="641"/>
      <c r="I54" s="471"/>
      <c r="J54" s="640"/>
      <c r="K54" s="254"/>
      <c r="L54" s="640"/>
      <c r="M54" s="254"/>
      <c r="N54" s="641"/>
      <c r="O54" s="471"/>
      <c r="P54" s="640"/>
      <c r="Q54" s="254"/>
      <c r="R54" s="640"/>
      <c r="S54" s="254"/>
      <c r="T54" s="641"/>
      <c r="U54" s="642"/>
      <c r="V54" s="641"/>
      <c r="W54" s="642"/>
      <c r="X54" s="641"/>
      <c r="Y54" s="642"/>
      <c r="Z54" s="641"/>
      <c r="AA54" s="643">
        <f t="shared" si="0"/>
        <v>0</v>
      </c>
      <c r="AB54" s="638">
        <f t="shared" si="1"/>
        <v>0</v>
      </c>
    </row>
    <row r="55" spans="1:28" s="190" customFormat="1" ht="18.75" customHeight="1" outlineLevel="1">
      <c r="A55" s="253"/>
      <c r="B55" s="653" t="s">
        <v>131</v>
      </c>
      <c r="C55" s="471"/>
      <c r="D55" s="640"/>
      <c r="E55" s="254"/>
      <c r="F55" s="641"/>
      <c r="G55" s="471"/>
      <c r="H55" s="641"/>
      <c r="I55" s="471"/>
      <c r="J55" s="640"/>
      <c r="K55" s="254"/>
      <c r="L55" s="640"/>
      <c r="M55" s="254"/>
      <c r="N55" s="641"/>
      <c r="O55" s="471"/>
      <c r="P55" s="640"/>
      <c r="Q55" s="254"/>
      <c r="R55" s="640"/>
      <c r="S55" s="254"/>
      <c r="T55" s="641"/>
      <c r="U55" s="642"/>
      <c r="V55" s="641"/>
      <c r="W55" s="642"/>
      <c r="X55" s="641"/>
      <c r="Y55" s="642"/>
      <c r="Z55" s="641"/>
      <c r="AA55" s="643">
        <f t="shared" si="0"/>
        <v>0</v>
      </c>
      <c r="AB55" s="643">
        <f t="shared" si="1"/>
        <v>0</v>
      </c>
    </row>
    <row r="56" spans="1:28" ht="18.75" customHeight="1" outlineLevel="1">
      <c r="A56" s="12"/>
      <c r="B56" s="256"/>
      <c r="C56" s="470"/>
      <c r="D56" s="20"/>
      <c r="E56" s="249"/>
      <c r="F56" s="250"/>
      <c r="G56" s="470"/>
      <c r="H56" s="250"/>
      <c r="I56" s="470"/>
      <c r="J56" s="20"/>
      <c r="K56" s="249"/>
      <c r="L56" s="20"/>
      <c r="M56" s="249"/>
      <c r="N56" s="250"/>
      <c r="O56" s="470"/>
      <c r="P56" s="20"/>
      <c r="Q56" s="249"/>
      <c r="R56" s="20"/>
      <c r="S56" s="249"/>
      <c r="T56" s="250"/>
      <c r="U56" s="249"/>
      <c r="V56" s="250"/>
      <c r="W56" s="249"/>
      <c r="X56" s="250"/>
      <c r="Y56" s="249"/>
      <c r="Z56" s="250"/>
      <c r="AA56" s="243"/>
      <c r="AB56" s="243"/>
    </row>
    <row r="57" spans="1:28" s="190" customFormat="1" ht="19.899999999999999" customHeight="1" outlineLevel="1">
      <c r="A57" s="253"/>
      <c r="B57" s="60" t="s">
        <v>133</v>
      </c>
      <c r="C57" s="471"/>
      <c r="D57" s="480"/>
      <c r="E57" s="254"/>
      <c r="F57" s="255"/>
      <c r="G57" s="471"/>
      <c r="H57" s="255"/>
      <c r="I57" s="471"/>
      <c r="J57" s="480"/>
      <c r="K57" s="254"/>
      <c r="L57" s="480"/>
      <c r="M57" s="254"/>
      <c r="N57" s="255"/>
      <c r="O57" s="471"/>
      <c r="P57" s="480"/>
      <c r="Q57" s="254"/>
      <c r="R57" s="480"/>
      <c r="S57" s="254"/>
      <c r="T57" s="255"/>
      <c r="U57" s="254"/>
      <c r="V57" s="255"/>
      <c r="W57" s="254"/>
      <c r="X57" s="255"/>
      <c r="Y57" s="254"/>
      <c r="Z57" s="255"/>
      <c r="AA57" s="243"/>
      <c r="AB57" s="243"/>
    </row>
    <row r="58" spans="1:28" s="190" customFormat="1" ht="18.75" customHeight="1" outlineLevel="1">
      <c r="A58" s="253"/>
      <c r="B58" s="646" t="s">
        <v>134</v>
      </c>
      <c r="C58" s="471"/>
      <c r="D58" s="647"/>
      <c r="E58" s="254"/>
      <c r="F58" s="648"/>
      <c r="G58" s="471"/>
      <c r="H58" s="648"/>
      <c r="I58" s="471"/>
      <c r="J58" s="647"/>
      <c r="K58" s="254"/>
      <c r="L58" s="647"/>
      <c r="M58" s="254"/>
      <c r="N58" s="648"/>
      <c r="O58" s="471"/>
      <c r="P58" s="647"/>
      <c r="Q58" s="254"/>
      <c r="R58" s="647"/>
      <c r="S58" s="254"/>
      <c r="T58" s="648"/>
      <c r="U58" s="637"/>
      <c r="V58" s="648"/>
      <c r="W58" s="637"/>
      <c r="X58" s="648"/>
      <c r="Y58" s="637"/>
      <c r="Z58" s="648"/>
      <c r="AA58" s="638">
        <f t="shared" si="0"/>
        <v>0</v>
      </c>
      <c r="AB58" s="638">
        <f t="shared" si="1"/>
        <v>0</v>
      </c>
    </row>
    <row r="59" spans="1:28" s="190" customFormat="1" ht="18.75" customHeight="1" outlineLevel="1">
      <c r="A59" s="253"/>
      <c r="B59" s="653" t="s">
        <v>294</v>
      </c>
      <c r="C59" s="471"/>
      <c r="D59" s="640"/>
      <c r="E59" s="254"/>
      <c r="F59" s="641"/>
      <c r="G59" s="471"/>
      <c r="H59" s="641"/>
      <c r="I59" s="471"/>
      <c r="J59" s="640"/>
      <c r="K59" s="254"/>
      <c r="L59" s="651"/>
      <c r="M59" s="254"/>
      <c r="N59" s="641"/>
      <c r="O59" s="471"/>
      <c r="P59" s="651"/>
      <c r="Q59" s="254"/>
      <c r="R59" s="640"/>
      <c r="S59" s="254"/>
      <c r="T59" s="641"/>
      <c r="U59" s="642"/>
      <c r="V59" s="641"/>
      <c r="W59" s="642"/>
      <c r="X59" s="641"/>
      <c r="Y59" s="642"/>
      <c r="Z59" s="641"/>
      <c r="AA59" s="643">
        <f t="shared" si="0"/>
        <v>0</v>
      </c>
      <c r="AB59" s="638">
        <f t="shared" si="1"/>
        <v>0</v>
      </c>
    </row>
    <row r="60" spans="1:28" s="190" customFormat="1" ht="18.75" customHeight="1" outlineLevel="1">
      <c r="A60" s="253"/>
      <c r="B60" s="653" t="s">
        <v>295</v>
      </c>
      <c r="C60" s="471"/>
      <c r="D60" s="640"/>
      <c r="E60" s="254"/>
      <c r="F60" s="641"/>
      <c r="G60" s="471"/>
      <c r="H60" s="641"/>
      <c r="I60" s="471"/>
      <c r="J60" s="640"/>
      <c r="K60" s="254"/>
      <c r="L60" s="640"/>
      <c r="M60" s="254"/>
      <c r="N60" s="641"/>
      <c r="O60" s="471"/>
      <c r="P60" s="640"/>
      <c r="Q60" s="254"/>
      <c r="R60" s="640"/>
      <c r="S60" s="254"/>
      <c r="T60" s="641"/>
      <c r="U60" s="642"/>
      <c r="V60" s="641"/>
      <c r="W60" s="642"/>
      <c r="X60" s="641"/>
      <c r="Y60" s="642"/>
      <c r="Z60" s="641"/>
      <c r="AA60" s="643">
        <f t="shared" si="0"/>
        <v>0</v>
      </c>
      <c r="AB60" s="638">
        <f t="shared" si="1"/>
        <v>0</v>
      </c>
    </row>
    <row r="61" spans="1:28" s="190" customFormat="1" ht="18.75" customHeight="1" outlineLevel="1">
      <c r="A61" s="253"/>
      <c r="B61" s="653" t="s">
        <v>137</v>
      </c>
      <c r="C61" s="471"/>
      <c r="D61" s="640"/>
      <c r="E61" s="254"/>
      <c r="F61" s="641"/>
      <c r="G61" s="471"/>
      <c r="H61" s="641"/>
      <c r="I61" s="471"/>
      <c r="J61" s="640"/>
      <c r="K61" s="254"/>
      <c r="L61" s="640"/>
      <c r="M61" s="254"/>
      <c r="N61" s="641"/>
      <c r="O61" s="471"/>
      <c r="P61" s="640"/>
      <c r="Q61" s="254"/>
      <c r="R61" s="640"/>
      <c r="S61" s="254"/>
      <c r="T61" s="641"/>
      <c r="U61" s="642"/>
      <c r="V61" s="641"/>
      <c r="W61" s="642"/>
      <c r="X61" s="641"/>
      <c r="Y61" s="642"/>
      <c r="Z61" s="641"/>
      <c r="AA61" s="643">
        <f t="shared" si="0"/>
        <v>0</v>
      </c>
      <c r="AB61" s="638">
        <f t="shared" si="1"/>
        <v>0</v>
      </c>
    </row>
    <row r="62" spans="1:28" s="190" customFormat="1" ht="18.75" customHeight="1" outlineLevel="1">
      <c r="A62" s="253"/>
      <c r="B62" s="654" t="s">
        <v>131</v>
      </c>
      <c r="C62" s="471"/>
      <c r="D62" s="655"/>
      <c r="E62" s="254"/>
      <c r="F62" s="656"/>
      <c r="G62" s="471"/>
      <c r="H62" s="656"/>
      <c r="I62" s="471"/>
      <c r="J62" s="655"/>
      <c r="K62" s="254"/>
      <c r="L62" s="655"/>
      <c r="M62" s="254"/>
      <c r="N62" s="656"/>
      <c r="O62" s="471"/>
      <c r="P62" s="655"/>
      <c r="Q62" s="254"/>
      <c r="R62" s="655"/>
      <c r="S62" s="254"/>
      <c r="T62" s="656"/>
      <c r="U62" s="657"/>
      <c r="V62" s="656"/>
      <c r="W62" s="657"/>
      <c r="X62" s="656"/>
      <c r="Y62" s="657"/>
      <c r="Z62" s="656"/>
      <c r="AA62" s="643">
        <f t="shared" si="0"/>
        <v>0</v>
      </c>
      <c r="AB62" s="638">
        <f t="shared" si="1"/>
        <v>0</v>
      </c>
    </row>
    <row r="63" spans="1:28" ht="18.75" customHeight="1" outlineLevel="1">
      <c r="A63" s="12"/>
      <c r="B63" s="256"/>
      <c r="C63" s="470"/>
      <c r="D63" s="20"/>
      <c r="E63" s="249"/>
      <c r="F63" s="250"/>
      <c r="G63" s="470"/>
      <c r="H63" s="250"/>
      <c r="I63" s="470"/>
      <c r="J63" s="20"/>
      <c r="K63" s="249"/>
      <c r="L63" s="20"/>
      <c r="M63" s="249"/>
      <c r="N63" s="250"/>
      <c r="O63" s="470"/>
      <c r="P63" s="20"/>
      <c r="Q63" s="249"/>
      <c r="R63" s="20"/>
      <c r="S63" s="249"/>
      <c r="T63" s="250"/>
      <c r="U63" s="249"/>
      <c r="V63" s="250"/>
      <c r="W63" s="249"/>
      <c r="X63" s="250"/>
      <c r="Y63" s="249"/>
      <c r="Z63" s="250"/>
      <c r="AA63" s="243"/>
      <c r="AB63" s="243"/>
    </row>
    <row r="64" spans="1:28" s="190" customFormat="1" ht="19.899999999999999" customHeight="1" outlineLevel="1">
      <c r="A64" s="253"/>
      <c r="B64" s="60" t="s">
        <v>139</v>
      </c>
      <c r="C64" s="471"/>
      <c r="D64" s="480"/>
      <c r="E64" s="254"/>
      <c r="F64" s="255"/>
      <c r="G64" s="471"/>
      <c r="H64" s="255"/>
      <c r="I64" s="471"/>
      <c r="J64" s="480"/>
      <c r="K64" s="254"/>
      <c r="L64" s="480"/>
      <c r="M64" s="254"/>
      <c r="N64" s="255"/>
      <c r="O64" s="471"/>
      <c r="P64" s="480"/>
      <c r="Q64" s="254"/>
      <c r="R64" s="480"/>
      <c r="S64" s="254"/>
      <c r="T64" s="255"/>
      <c r="U64" s="254"/>
      <c r="V64" s="255"/>
      <c r="W64" s="254"/>
      <c r="X64" s="255"/>
      <c r="Y64" s="254"/>
      <c r="Z64" s="255"/>
      <c r="AA64" s="243"/>
      <c r="AB64" s="243"/>
    </row>
    <row r="65" spans="1:28" s="190" customFormat="1" ht="18.75" customHeight="1" outlineLevel="1">
      <c r="A65" s="253"/>
      <c r="B65" s="646" t="s">
        <v>296</v>
      </c>
      <c r="C65" s="471"/>
      <c r="D65" s="647"/>
      <c r="E65" s="254"/>
      <c r="F65" s="648"/>
      <c r="G65" s="471"/>
      <c r="H65" s="648"/>
      <c r="I65" s="471"/>
      <c r="J65" s="635"/>
      <c r="K65" s="254"/>
      <c r="L65" s="647"/>
      <c r="M65" s="254"/>
      <c r="N65" s="648"/>
      <c r="O65" s="471"/>
      <c r="P65" s="647"/>
      <c r="Q65" s="254"/>
      <c r="R65" s="647"/>
      <c r="S65" s="254"/>
      <c r="T65" s="648"/>
      <c r="U65" s="637"/>
      <c r="V65" s="648"/>
      <c r="W65" s="637"/>
      <c r="X65" s="648"/>
      <c r="Y65" s="637"/>
      <c r="Z65" s="648"/>
      <c r="AA65" s="638">
        <f t="shared" si="0"/>
        <v>0</v>
      </c>
      <c r="AB65" s="638">
        <f t="shared" si="1"/>
        <v>0</v>
      </c>
    </row>
    <row r="66" spans="1:28" s="190" customFormat="1" ht="18.75" customHeight="1" outlineLevel="1">
      <c r="A66" s="253"/>
      <c r="B66" s="653" t="s">
        <v>86</v>
      </c>
      <c r="C66" s="471"/>
      <c r="D66" s="640"/>
      <c r="E66" s="254"/>
      <c r="F66" s="641"/>
      <c r="G66" s="471"/>
      <c r="H66" s="641"/>
      <c r="I66" s="471"/>
      <c r="J66" s="640"/>
      <c r="K66" s="254"/>
      <c r="L66" s="640"/>
      <c r="M66" s="254"/>
      <c r="N66" s="641"/>
      <c r="O66" s="471"/>
      <c r="P66" s="651"/>
      <c r="Q66" s="254"/>
      <c r="R66" s="640"/>
      <c r="S66" s="254"/>
      <c r="T66" s="641"/>
      <c r="U66" s="642"/>
      <c r="V66" s="652"/>
      <c r="W66" s="642"/>
      <c r="X66" s="652"/>
      <c r="Y66" s="642"/>
      <c r="Z66" s="652"/>
      <c r="AA66" s="643">
        <f t="shared" si="0"/>
        <v>0</v>
      </c>
      <c r="AB66" s="638">
        <f t="shared" si="1"/>
        <v>0</v>
      </c>
    </row>
    <row r="67" spans="1:28" s="190" customFormat="1" ht="18.75" customHeight="1" outlineLevel="1">
      <c r="A67" s="253"/>
      <c r="B67" s="653" t="s">
        <v>131</v>
      </c>
      <c r="C67" s="471"/>
      <c r="D67" s="640"/>
      <c r="E67" s="254"/>
      <c r="F67" s="641"/>
      <c r="G67" s="471"/>
      <c r="H67" s="641"/>
      <c r="I67" s="471"/>
      <c r="J67" s="640"/>
      <c r="K67" s="254"/>
      <c r="L67" s="640"/>
      <c r="M67" s="254"/>
      <c r="N67" s="641"/>
      <c r="O67" s="471"/>
      <c r="P67" s="640"/>
      <c r="Q67" s="254"/>
      <c r="R67" s="640"/>
      <c r="S67" s="254"/>
      <c r="T67" s="641"/>
      <c r="U67" s="642"/>
      <c r="V67" s="652"/>
      <c r="W67" s="642"/>
      <c r="X67" s="652"/>
      <c r="Y67" s="642"/>
      <c r="Z67" s="652"/>
      <c r="AA67" s="643">
        <f t="shared" si="0"/>
        <v>0</v>
      </c>
      <c r="AB67" s="638">
        <f t="shared" si="1"/>
        <v>0</v>
      </c>
    </row>
    <row r="68" spans="1:28" ht="18.75" customHeight="1" outlineLevel="1" thickBot="1">
      <c r="A68" s="12"/>
      <c r="B68" s="256"/>
      <c r="C68" s="470"/>
      <c r="D68" s="20"/>
      <c r="E68" s="249"/>
      <c r="F68" s="250"/>
      <c r="G68" s="470"/>
      <c r="H68" s="250"/>
      <c r="I68" s="470"/>
      <c r="J68" s="20"/>
      <c r="K68" s="249"/>
      <c r="L68" s="20"/>
      <c r="M68" s="249"/>
      <c r="N68" s="250"/>
      <c r="O68" s="470"/>
      <c r="P68" s="20"/>
      <c r="Q68" s="249"/>
      <c r="R68" s="20"/>
      <c r="S68" s="249"/>
      <c r="T68" s="250"/>
      <c r="U68" s="249"/>
      <c r="V68" s="250"/>
      <c r="W68" s="249"/>
      <c r="X68" s="250"/>
      <c r="Y68" s="249"/>
      <c r="Z68" s="250"/>
      <c r="AA68" s="252"/>
      <c r="AB68" s="252"/>
    </row>
    <row r="69" spans="1:28" ht="22.9" customHeight="1" outlineLevel="1">
      <c r="A69" s="12"/>
      <c r="B69" s="259"/>
      <c r="C69" s="470"/>
      <c r="D69" s="20"/>
      <c r="E69" s="249"/>
      <c r="F69" s="250"/>
      <c r="G69" s="470"/>
      <c r="H69" s="250"/>
      <c r="I69" s="470"/>
      <c r="J69" s="20"/>
      <c r="K69" s="249"/>
      <c r="L69" s="20"/>
      <c r="M69" s="249"/>
      <c r="N69" s="250"/>
      <c r="O69" s="470"/>
      <c r="P69" s="20"/>
      <c r="Q69" s="249"/>
      <c r="R69" s="20"/>
      <c r="S69" s="249"/>
      <c r="T69" s="250"/>
      <c r="U69" s="249"/>
      <c r="V69" s="250"/>
      <c r="W69" s="249"/>
      <c r="X69" s="250"/>
      <c r="Y69" s="249"/>
      <c r="Z69" s="250"/>
      <c r="AA69" s="243"/>
      <c r="AB69" s="243"/>
    </row>
    <row r="70" spans="1:28" ht="37.5" customHeight="1">
      <c r="A70" s="12"/>
      <c r="B70" s="184" t="s">
        <v>143</v>
      </c>
      <c r="C70" s="470"/>
      <c r="D70" s="20"/>
      <c r="E70" s="249"/>
      <c r="F70" s="250"/>
      <c r="G70" s="470"/>
      <c r="H70" s="250"/>
      <c r="I70" s="470"/>
      <c r="J70" s="20"/>
      <c r="K70" s="249"/>
      <c r="L70" s="20"/>
      <c r="M70" s="249"/>
      <c r="N70" s="250"/>
      <c r="O70" s="470"/>
      <c r="P70" s="20"/>
      <c r="Q70" s="249"/>
      <c r="R70" s="20"/>
      <c r="S70" s="249"/>
      <c r="T70" s="250"/>
      <c r="U70" s="249"/>
      <c r="V70" s="250"/>
      <c r="W70" s="249"/>
      <c r="X70" s="250"/>
      <c r="Y70" s="249"/>
      <c r="Z70" s="250"/>
      <c r="AA70" s="243"/>
      <c r="AB70" s="243"/>
    </row>
    <row r="71" spans="1:28" ht="27.6" customHeight="1" outlineLevel="1">
      <c r="A71" s="25"/>
      <c r="B71" s="61" t="s">
        <v>24</v>
      </c>
      <c r="C71" s="470"/>
      <c r="D71" s="20"/>
      <c r="E71" s="249"/>
      <c r="F71" s="250"/>
      <c r="G71" s="470"/>
      <c r="H71" s="250"/>
      <c r="I71" s="470"/>
      <c r="J71" s="20"/>
      <c r="K71" s="249"/>
      <c r="L71" s="20"/>
      <c r="M71" s="249"/>
      <c r="N71" s="250"/>
      <c r="O71" s="470"/>
      <c r="P71" s="20"/>
      <c r="Q71" s="249"/>
      <c r="R71" s="20"/>
      <c r="S71" s="249"/>
      <c r="T71" s="250"/>
      <c r="U71" s="249"/>
      <c r="V71" s="250"/>
      <c r="W71" s="249"/>
      <c r="X71" s="250"/>
      <c r="Y71" s="249"/>
      <c r="Z71" s="250"/>
      <c r="AA71" s="243"/>
      <c r="AB71" s="243"/>
    </row>
    <row r="72" spans="1:28" s="190" customFormat="1" ht="19.899999999999999" customHeight="1" outlineLevel="1">
      <c r="A72" s="260"/>
      <c r="B72" s="60" t="s">
        <v>144</v>
      </c>
      <c r="C72" s="471"/>
      <c r="D72" s="480"/>
      <c r="E72" s="254"/>
      <c r="F72" s="255"/>
      <c r="G72" s="471"/>
      <c r="H72" s="255"/>
      <c r="I72" s="471"/>
      <c r="J72" s="480"/>
      <c r="K72" s="254"/>
      <c r="L72" s="480"/>
      <c r="M72" s="254"/>
      <c r="N72" s="255"/>
      <c r="O72" s="471"/>
      <c r="P72" s="480"/>
      <c r="Q72" s="254"/>
      <c r="R72" s="480"/>
      <c r="S72" s="254"/>
      <c r="T72" s="255"/>
      <c r="U72" s="254"/>
      <c r="V72" s="255"/>
      <c r="W72" s="254"/>
      <c r="X72" s="255"/>
      <c r="Y72" s="254"/>
      <c r="Z72" s="255"/>
      <c r="AA72" s="243"/>
      <c r="AB72" s="243"/>
    </row>
    <row r="73" spans="1:28" s="190" customFormat="1" ht="19.5" customHeight="1" outlineLevel="1">
      <c r="A73" s="260"/>
      <c r="B73" s="646" t="s">
        <v>145</v>
      </c>
      <c r="C73" s="471"/>
      <c r="D73" s="647"/>
      <c r="E73" s="254"/>
      <c r="F73" s="648"/>
      <c r="G73" s="471"/>
      <c r="H73" s="648"/>
      <c r="I73" s="471"/>
      <c r="J73" s="647"/>
      <c r="K73" s="254"/>
      <c r="L73" s="647"/>
      <c r="M73" s="254"/>
      <c r="N73" s="648"/>
      <c r="O73" s="471"/>
      <c r="P73" s="647"/>
      <c r="Q73" s="254"/>
      <c r="R73" s="647"/>
      <c r="S73" s="254"/>
      <c r="T73" s="648"/>
      <c r="U73" s="637"/>
      <c r="V73" s="648"/>
      <c r="W73" s="637"/>
      <c r="X73" s="648"/>
      <c r="Y73" s="637"/>
      <c r="Z73" s="648"/>
      <c r="AA73" s="638">
        <f t="shared" ref="AA73:AA128" si="2">AVERAGE(Z73+X73+V73+T73+R73+P73+N73+L73+J73+H73+F73+D73)</f>
        <v>0</v>
      </c>
      <c r="AB73" s="638">
        <f t="shared" ref="AB73:AB128" si="3">SUM(Z73+X73+V73+T73+R73+P73+N73+L73+J73+H73+F73+D73)</f>
        <v>0</v>
      </c>
    </row>
    <row r="74" spans="1:28" s="190" customFormat="1" ht="19.5" customHeight="1" outlineLevel="1">
      <c r="A74" s="260"/>
      <c r="B74" s="653" t="s">
        <v>146</v>
      </c>
      <c r="C74" s="471"/>
      <c r="D74" s="640"/>
      <c r="E74" s="254"/>
      <c r="F74" s="641"/>
      <c r="G74" s="471"/>
      <c r="H74" s="641"/>
      <c r="I74" s="471"/>
      <c r="J74" s="640"/>
      <c r="K74" s="254"/>
      <c r="L74" s="640"/>
      <c r="M74" s="254"/>
      <c r="N74" s="641"/>
      <c r="O74" s="471"/>
      <c r="P74" s="640"/>
      <c r="Q74" s="254"/>
      <c r="R74" s="640"/>
      <c r="S74" s="254"/>
      <c r="T74" s="641"/>
      <c r="U74" s="642"/>
      <c r="V74" s="652"/>
      <c r="W74" s="642"/>
      <c r="X74" s="652"/>
      <c r="Y74" s="642"/>
      <c r="Z74" s="652"/>
      <c r="AA74" s="643">
        <f t="shared" si="2"/>
        <v>0</v>
      </c>
      <c r="AB74" s="638">
        <f t="shared" si="3"/>
        <v>0</v>
      </c>
    </row>
    <row r="75" spans="1:28" s="190" customFormat="1" ht="19.5" customHeight="1" outlineLevel="1">
      <c r="A75" s="260"/>
      <c r="B75" s="653" t="s">
        <v>147</v>
      </c>
      <c r="C75" s="471"/>
      <c r="D75" s="640"/>
      <c r="E75" s="254"/>
      <c r="F75" s="641"/>
      <c r="G75" s="471"/>
      <c r="H75" s="641"/>
      <c r="I75" s="471"/>
      <c r="J75" s="640"/>
      <c r="K75" s="254"/>
      <c r="L75" s="640"/>
      <c r="M75" s="254"/>
      <c r="N75" s="641"/>
      <c r="O75" s="471"/>
      <c r="P75" s="640"/>
      <c r="Q75" s="254"/>
      <c r="R75" s="640"/>
      <c r="S75" s="254"/>
      <c r="T75" s="641"/>
      <c r="U75" s="642"/>
      <c r="V75" s="652"/>
      <c r="W75" s="642"/>
      <c r="X75" s="652"/>
      <c r="Y75" s="642"/>
      <c r="Z75" s="652"/>
      <c r="AA75" s="643">
        <f t="shared" si="2"/>
        <v>0</v>
      </c>
      <c r="AB75" s="638">
        <f t="shared" si="3"/>
        <v>0</v>
      </c>
    </row>
    <row r="76" spans="1:28" s="190" customFormat="1" ht="19.5" customHeight="1" outlineLevel="1">
      <c r="A76" s="260"/>
      <c r="B76" s="653" t="s">
        <v>148</v>
      </c>
      <c r="C76" s="471"/>
      <c r="D76" s="640"/>
      <c r="E76" s="254"/>
      <c r="F76" s="641"/>
      <c r="G76" s="471"/>
      <c r="H76" s="641"/>
      <c r="I76" s="471"/>
      <c r="J76" s="640"/>
      <c r="K76" s="254"/>
      <c r="L76" s="640"/>
      <c r="M76" s="254"/>
      <c r="N76" s="641"/>
      <c r="O76" s="471"/>
      <c r="P76" s="640"/>
      <c r="Q76" s="254"/>
      <c r="R76" s="640"/>
      <c r="S76" s="254"/>
      <c r="T76" s="641"/>
      <c r="U76" s="642"/>
      <c r="V76" s="641"/>
      <c r="W76" s="642"/>
      <c r="X76" s="652"/>
      <c r="Y76" s="642"/>
      <c r="Z76" s="652"/>
      <c r="AA76" s="643">
        <f t="shared" si="2"/>
        <v>0</v>
      </c>
      <c r="AB76" s="638">
        <f t="shared" si="3"/>
        <v>0</v>
      </c>
    </row>
    <row r="77" spans="1:28" s="190" customFormat="1" ht="19.5" customHeight="1" outlineLevel="1">
      <c r="A77" s="260"/>
      <c r="B77" s="653" t="s">
        <v>297</v>
      </c>
      <c r="C77" s="471"/>
      <c r="D77" s="640"/>
      <c r="E77" s="254"/>
      <c r="F77" s="641"/>
      <c r="G77" s="471"/>
      <c r="H77" s="641"/>
      <c r="I77" s="471"/>
      <c r="J77" s="640"/>
      <c r="K77" s="254"/>
      <c r="L77" s="640"/>
      <c r="M77" s="254"/>
      <c r="N77" s="641"/>
      <c r="O77" s="471"/>
      <c r="P77" s="640"/>
      <c r="Q77" s="254"/>
      <c r="R77" s="640"/>
      <c r="S77" s="254"/>
      <c r="T77" s="641"/>
      <c r="U77" s="642"/>
      <c r="V77" s="641"/>
      <c r="W77" s="642"/>
      <c r="X77" s="652"/>
      <c r="Y77" s="642"/>
      <c r="Z77" s="652"/>
      <c r="AA77" s="643">
        <f t="shared" si="2"/>
        <v>0</v>
      </c>
      <c r="AB77" s="638">
        <f t="shared" si="3"/>
        <v>0</v>
      </c>
    </row>
    <row r="78" spans="1:28" s="190" customFormat="1" ht="19.5" customHeight="1" outlineLevel="1">
      <c r="A78" s="260"/>
      <c r="B78" s="653" t="s">
        <v>150</v>
      </c>
      <c r="C78" s="471"/>
      <c r="D78" s="640"/>
      <c r="E78" s="254"/>
      <c r="F78" s="641"/>
      <c r="G78" s="471"/>
      <c r="H78" s="641"/>
      <c r="I78" s="471"/>
      <c r="J78" s="640"/>
      <c r="K78" s="254"/>
      <c r="L78" s="640"/>
      <c r="M78" s="254"/>
      <c r="N78" s="641"/>
      <c r="O78" s="471"/>
      <c r="P78" s="640"/>
      <c r="Q78" s="254"/>
      <c r="R78" s="640"/>
      <c r="S78" s="254"/>
      <c r="T78" s="641"/>
      <c r="U78" s="642"/>
      <c r="V78" s="641"/>
      <c r="W78" s="642"/>
      <c r="X78" s="652"/>
      <c r="Y78" s="642"/>
      <c r="Z78" s="652"/>
      <c r="AA78" s="643">
        <f t="shared" si="2"/>
        <v>0</v>
      </c>
      <c r="AB78" s="638">
        <f t="shared" si="3"/>
        <v>0</v>
      </c>
    </row>
    <row r="79" spans="1:28" s="190" customFormat="1" ht="19.5" customHeight="1" outlineLevel="1">
      <c r="A79" s="260"/>
      <c r="B79" s="653" t="s">
        <v>93</v>
      </c>
      <c r="C79" s="471"/>
      <c r="D79" s="640"/>
      <c r="E79" s="254"/>
      <c r="F79" s="641"/>
      <c r="G79" s="471"/>
      <c r="H79" s="641"/>
      <c r="I79" s="471"/>
      <c r="J79" s="640"/>
      <c r="K79" s="254"/>
      <c r="L79" s="640"/>
      <c r="M79" s="254"/>
      <c r="N79" s="641"/>
      <c r="O79" s="471"/>
      <c r="P79" s="640"/>
      <c r="Q79" s="254"/>
      <c r="R79" s="640"/>
      <c r="S79" s="254"/>
      <c r="T79" s="641"/>
      <c r="U79" s="642"/>
      <c r="V79" s="652"/>
      <c r="W79" s="642"/>
      <c r="X79" s="652"/>
      <c r="Y79" s="642"/>
      <c r="Z79" s="652"/>
      <c r="AA79" s="643">
        <f t="shared" si="2"/>
        <v>0</v>
      </c>
      <c r="AB79" s="638">
        <f t="shared" si="3"/>
        <v>0</v>
      </c>
    </row>
    <row r="80" spans="1:28" ht="19.5" customHeight="1" outlineLevel="1">
      <c r="A80" s="25"/>
      <c r="B80" s="256"/>
      <c r="C80" s="470"/>
      <c r="D80" s="20"/>
      <c r="E80" s="249"/>
      <c r="F80" s="250"/>
      <c r="G80" s="470"/>
      <c r="H80" s="250"/>
      <c r="I80" s="470"/>
      <c r="J80" s="20"/>
      <c r="K80" s="249"/>
      <c r="L80" s="20"/>
      <c r="M80" s="249"/>
      <c r="N80" s="250"/>
      <c r="O80" s="470"/>
      <c r="P80" s="20"/>
      <c r="Q80" s="249"/>
      <c r="R80" s="20"/>
      <c r="S80" s="249"/>
      <c r="T80" s="250"/>
      <c r="U80" s="249"/>
      <c r="V80" s="250"/>
      <c r="W80" s="249"/>
      <c r="X80" s="250"/>
      <c r="Y80" s="249"/>
      <c r="Z80" s="250"/>
      <c r="AA80" s="252"/>
      <c r="AB80" s="252"/>
    </row>
    <row r="81" spans="1:28" ht="19.5" customHeight="1" outlineLevel="1">
      <c r="A81" s="25"/>
      <c r="B81" s="217" t="s">
        <v>152</v>
      </c>
      <c r="C81" s="470"/>
      <c r="D81" s="20"/>
      <c r="E81" s="249"/>
      <c r="F81" s="250"/>
      <c r="G81" s="470"/>
      <c r="H81" s="250"/>
      <c r="I81" s="470"/>
      <c r="J81" s="20"/>
      <c r="K81" s="249"/>
      <c r="L81" s="20"/>
      <c r="M81" s="249"/>
      <c r="N81" s="250"/>
      <c r="O81" s="470"/>
      <c r="P81" s="20"/>
      <c r="Q81" s="249"/>
      <c r="R81" s="20"/>
      <c r="S81" s="249"/>
      <c r="T81" s="250"/>
      <c r="U81" s="249"/>
      <c r="V81" s="250"/>
      <c r="W81" s="249"/>
      <c r="X81" s="250"/>
      <c r="Y81" s="249"/>
      <c r="Z81" s="250"/>
      <c r="AA81" s="246"/>
      <c r="AB81" s="246"/>
    </row>
    <row r="82" spans="1:28" s="190" customFormat="1" ht="19.5" customHeight="1" outlineLevel="1">
      <c r="A82" s="260"/>
      <c r="B82" s="653" t="s">
        <v>153</v>
      </c>
      <c r="C82" s="471"/>
      <c r="D82" s="640"/>
      <c r="E82" s="254"/>
      <c r="F82" s="641"/>
      <c r="G82" s="471"/>
      <c r="H82" s="641"/>
      <c r="I82" s="471"/>
      <c r="J82" s="640"/>
      <c r="K82" s="254"/>
      <c r="L82" s="640"/>
      <c r="M82" s="254"/>
      <c r="N82" s="641"/>
      <c r="O82" s="471"/>
      <c r="P82" s="640"/>
      <c r="Q82" s="254"/>
      <c r="R82" s="640"/>
      <c r="S82" s="254"/>
      <c r="T82" s="641"/>
      <c r="U82" s="642"/>
      <c r="V82" s="652"/>
      <c r="W82" s="642"/>
      <c r="X82" s="652"/>
      <c r="Y82" s="642"/>
      <c r="Z82" s="652"/>
      <c r="AA82" s="643">
        <f t="shared" si="2"/>
        <v>0</v>
      </c>
      <c r="AB82" s="638">
        <f t="shared" si="3"/>
        <v>0</v>
      </c>
    </row>
    <row r="83" spans="1:28" s="190" customFormat="1" ht="19.5" customHeight="1" outlineLevel="1">
      <c r="A83" s="260"/>
      <c r="B83" s="649" t="s">
        <v>154</v>
      </c>
      <c r="C83" s="471"/>
      <c r="D83" s="635"/>
      <c r="E83" s="254"/>
      <c r="F83" s="636"/>
      <c r="G83" s="471"/>
      <c r="H83" s="636"/>
      <c r="I83" s="471"/>
      <c r="J83" s="635"/>
      <c r="K83" s="254"/>
      <c r="L83" s="635"/>
      <c r="M83" s="254"/>
      <c r="N83" s="636"/>
      <c r="O83" s="471"/>
      <c r="P83" s="635"/>
      <c r="Q83" s="254"/>
      <c r="R83" s="635"/>
      <c r="S83" s="254"/>
      <c r="T83" s="636"/>
      <c r="U83" s="637"/>
      <c r="V83" s="648"/>
      <c r="W83" s="637"/>
      <c r="X83" s="648"/>
      <c r="Y83" s="637"/>
      <c r="Z83" s="648"/>
      <c r="AA83" s="643">
        <f t="shared" si="2"/>
        <v>0</v>
      </c>
      <c r="AB83" s="638">
        <f t="shared" si="3"/>
        <v>0</v>
      </c>
    </row>
    <row r="84" spans="1:28" s="190" customFormat="1" ht="19.5" customHeight="1" outlineLevel="1">
      <c r="A84" s="260"/>
      <c r="B84" s="650" t="s">
        <v>155</v>
      </c>
      <c r="C84" s="471"/>
      <c r="D84" s="640"/>
      <c r="E84" s="254"/>
      <c r="F84" s="641"/>
      <c r="G84" s="471"/>
      <c r="H84" s="641"/>
      <c r="I84" s="471"/>
      <c r="J84" s="640"/>
      <c r="K84" s="254"/>
      <c r="L84" s="640"/>
      <c r="M84" s="254"/>
      <c r="N84" s="641"/>
      <c r="O84" s="471"/>
      <c r="P84" s="640"/>
      <c r="Q84" s="254"/>
      <c r="R84" s="640"/>
      <c r="S84" s="254"/>
      <c r="T84" s="641"/>
      <c r="U84" s="642"/>
      <c r="V84" s="652"/>
      <c r="W84" s="642"/>
      <c r="X84" s="652"/>
      <c r="Y84" s="642"/>
      <c r="Z84" s="652"/>
      <c r="AA84" s="643">
        <f t="shared" si="2"/>
        <v>0</v>
      </c>
      <c r="AB84" s="638">
        <f t="shared" si="3"/>
        <v>0</v>
      </c>
    </row>
    <row r="85" spans="1:28" s="190" customFormat="1" ht="19.5" customHeight="1" outlineLevel="1">
      <c r="A85" s="260"/>
      <c r="B85" s="650" t="s">
        <v>156</v>
      </c>
      <c r="C85" s="471"/>
      <c r="D85" s="640"/>
      <c r="E85" s="254"/>
      <c r="F85" s="641"/>
      <c r="G85" s="471"/>
      <c r="H85" s="641"/>
      <c r="I85" s="471"/>
      <c r="J85" s="640"/>
      <c r="K85" s="254"/>
      <c r="L85" s="640"/>
      <c r="M85" s="254"/>
      <c r="N85" s="641"/>
      <c r="O85" s="471"/>
      <c r="P85" s="640"/>
      <c r="Q85" s="254"/>
      <c r="R85" s="640"/>
      <c r="S85" s="254"/>
      <c r="T85" s="641"/>
      <c r="U85" s="642"/>
      <c r="V85" s="652"/>
      <c r="W85" s="642"/>
      <c r="X85" s="652"/>
      <c r="Y85" s="642"/>
      <c r="Z85" s="652"/>
      <c r="AA85" s="643">
        <f t="shared" si="2"/>
        <v>0</v>
      </c>
      <c r="AB85" s="638">
        <f t="shared" si="3"/>
        <v>0</v>
      </c>
    </row>
    <row r="86" spans="1:28" s="190" customFormat="1" ht="19.5" customHeight="1" outlineLevel="1">
      <c r="A86" s="260"/>
      <c r="B86" s="653" t="s">
        <v>131</v>
      </c>
      <c r="C86" s="471"/>
      <c r="D86" s="640"/>
      <c r="E86" s="254"/>
      <c r="F86" s="641"/>
      <c r="G86" s="471"/>
      <c r="H86" s="641"/>
      <c r="I86" s="471"/>
      <c r="J86" s="640"/>
      <c r="K86" s="254"/>
      <c r="L86" s="640"/>
      <c r="M86" s="254"/>
      <c r="N86" s="641"/>
      <c r="O86" s="471"/>
      <c r="P86" s="640"/>
      <c r="Q86" s="254"/>
      <c r="R86" s="640"/>
      <c r="S86" s="254"/>
      <c r="T86" s="641"/>
      <c r="U86" s="642"/>
      <c r="V86" s="652"/>
      <c r="W86" s="642"/>
      <c r="X86" s="652"/>
      <c r="Y86" s="642"/>
      <c r="Z86" s="652"/>
      <c r="AA86" s="643">
        <f t="shared" si="2"/>
        <v>0</v>
      </c>
      <c r="AB86" s="638">
        <f t="shared" si="3"/>
        <v>0</v>
      </c>
    </row>
    <row r="87" spans="1:28" ht="19.5" customHeight="1" outlineLevel="1">
      <c r="A87" s="25"/>
      <c r="B87" s="256"/>
      <c r="C87" s="470"/>
      <c r="D87" s="20"/>
      <c r="E87" s="249"/>
      <c r="F87" s="250"/>
      <c r="G87" s="470"/>
      <c r="H87" s="250"/>
      <c r="I87" s="470"/>
      <c r="J87" s="20"/>
      <c r="K87" s="249"/>
      <c r="L87" s="20"/>
      <c r="M87" s="249"/>
      <c r="N87" s="250"/>
      <c r="O87" s="470"/>
      <c r="P87" s="20"/>
      <c r="Q87" s="249"/>
      <c r="R87" s="20"/>
      <c r="S87" s="249"/>
      <c r="T87" s="250"/>
      <c r="U87" s="249"/>
      <c r="V87" s="250"/>
      <c r="W87" s="249"/>
      <c r="X87" s="250"/>
      <c r="Y87" s="249"/>
      <c r="Z87" s="250"/>
      <c r="AA87" s="252"/>
      <c r="AB87" s="243"/>
    </row>
    <row r="88" spans="1:28" s="190" customFormat="1" ht="19.899999999999999" customHeight="1" outlineLevel="1">
      <c r="A88" s="260"/>
      <c r="B88" s="68" t="s">
        <v>158</v>
      </c>
      <c r="C88" s="471"/>
      <c r="D88" s="480"/>
      <c r="E88" s="254"/>
      <c r="F88" s="255"/>
      <c r="G88" s="471"/>
      <c r="H88" s="255"/>
      <c r="I88" s="471"/>
      <c r="J88" s="480"/>
      <c r="K88" s="254"/>
      <c r="L88" s="480"/>
      <c r="M88" s="254"/>
      <c r="N88" s="255"/>
      <c r="O88" s="471"/>
      <c r="P88" s="480"/>
      <c r="Q88" s="254"/>
      <c r="R88" s="480"/>
      <c r="S88" s="254"/>
      <c r="T88" s="255"/>
      <c r="U88" s="254"/>
      <c r="V88" s="255"/>
      <c r="W88" s="254"/>
      <c r="X88" s="255"/>
      <c r="Y88" s="254"/>
      <c r="Z88" s="255"/>
      <c r="AA88" s="243"/>
      <c r="AB88" s="243"/>
    </row>
    <row r="89" spans="1:28" s="190" customFormat="1" ht="19.5" customHeight="1" outlineLevel="1">
      <c r="A89" s="260"/>
      <c r="B89" s="649" t="s">
        <v>159</v>
      </c>
      <c r="C89" s="471"/>
      <c r="D89" s="647"/>
      <c r="E89" s="254"/>
      <c r="F89" s="648"/>
      <c r="G89" s="471"/>
      <c r="H89" s="648"/>
      <c r="I89" s="471"/>
      <c r="J89" s="647"/>
      <c r="K89" s="254"/>
      <c r="L89" s="647"/>
      <c r="M89" s="254"/>
      <c r="N89" s="648"/>
      <c r="O89" s="471"/>
      <c r="P89" s="647"/>
      <c r="Q89" s="254"/>
      <c r="R89" s="647"/>
      <c r="S89" s="254"/>
      <c r="T89" s="648"/>
      <c r="U89" s="637"/>
      <c r="V89" s="648"/>
      <c r="W89" s="637"/>
      <c r="X89" s="648"/>
      <c r="Y89" s="637"/>
      <c r="Z89" s="648"/>
      <c r="AA89" s="638">
        <f t="shared" si="2"/>
        <v>0</v>
      </c>
      <c r="AB89" s="638">
        <f t="shared" si="3"/>
        <v>0</v>
      </c>
    </row>
    <row r="90" spans="1:28" s="190" customFormat="1" ht="19.5" customHeight="1" outlineLevel="1">
      <c r="A90" s="260"/>
      <c r="B90" s="653" t="s">
        <v>160</v>
      </c>
      <c r="C90" s="471"/>
      <c r="D90" s="640"/>
      <c r="E90" s="254"/>
      <c r="F90" s="641"/>
      <c r="G90" s="471"/>
      <c r="H90" s="641"/>
      <c r="I90" s="471"/>
      <c r="J90" s="640"/>
      <c r="K90" s="254"/>
      <c r="L90" s="640"/>
      <c r="M90" s="254"/>
      <c r="N90" s="641"/>
      <c r="O90" s="471"/>
      <c r="P90" s="640"/>
      <c r="Q90" s="254"/>
      <c r="R90" s="651"/>
      <c r="S90" s="254"/>
      <c r="T90" s="641"/>
      <c r="U90" s="642"/>
      <c r="V90" s="652"/>
      <c r="W90" s="642"/>
      <c r="X90" s="652"/>
      <c r="Y90" s="642"/>
      <c r="Z90" s="652"/>
      <c r="AA90" s="643">
        <f t="shared" si="2"/>
        <v>0</v>
      </c>
      <c r="AB90" s="638">
        <f t="shared" si="3"/>
        <v>0</v>
      </c>
    </row>
    <row r="91" spans="1:28" s="190" customFormat="1" ht="19.5" customHeight="1" outlineLevel="1">
      <c r="A91" s="260"/>
      <c r="B91" s="653" t="s">
        <v>161</v>
      </c>
      <c r="C91" s="471"/>
      <c r="D91" s="640"/>
      <c r="E91" s="254"/>
      <c r="F91" s="641"/>
      <c r="G91" s="471"/>
      <c r="H91" s="641"/>
      <c r="I91" s="471"/>
      <c r="J91" s="640"/>
      <c r="K91" s="254"/>
      <c r="L91" s="640"/>
      <c r="M91" s="254"/>
      <c r="N91" s="641"/>
      <c r="O91" s="471"/>
      <c r="P91" s="640"/>
      <c r="Q91" s="254"/>
      <c r="R91" s="640"/>
      <c r="S91" s="254"/>
      <c r="T91" s="641"/>
      <c r="U91" s="642"/>
      <c r="V91" s="652"/>
      <c r="W91" s="642"/>
      <c r="X91" s="652"/>
      <c r="Y91" s="642"/>
      <c r="Z91" s="652"/>
      <c r="AA91" s="643">
        <f t="shared" si="2"/>
        <v>0</v>
      </c>
      <c r="AB91" s="638">
        <f t="shared" si="3"/>
        <v>0</v>
      </c>
    </row>
    <row r="92" spans="1:28" s="190" customFormat="1" ht="19.5" customHeight="1" outlineLevel="1">
      <c r="A92" s="260"/>
      <c r="B92" s="653" t="s">
        <v>162</v>
      </c>
      <c r="C92" s="471"/>
      <c r="D92" s="640"/>
      <c r="E92" s="254"/>
      <c r="F92" s="641"/>
      <c r="G92" s="471"/>
      <c r="H92" s="641"/>
      <c r="I92" s="471"/>
      <c r="J92" s="640"/>
      <c r="K92" s="254"/>
      <c r="L92" s="640"/>
      <c r="M92" s="254"/>
      <c r="N92" s="641"/>
      <c r="O92" s="471"/>
      <c r="P92" s="640"/>
      <c r="Q92" s="254"/>
      <c r="R92" s="640"/>
      <c r="S92" s="254"/>
      <c r="T92" s="641"/>
      <c r="U92" s="642"/>
      <c r="V92" s="652"/>
      <c r="W92" s="642"/>
      <c r="X92" s="652"/>
      <c r="Y92" s="642"/>
      <c r="Z92" s="652"/>
      <c r="AA92" s="643">
        <f t="shared" si="2"/>
        <v>0</v>
      </c>
      <c r="AB92" s="638">
        <f t="shared" si="3"/>
        <v>0</v>
      </c>
    </row>
    <row r="93" spans="1:28" s="190" customFormat="1" ht="19.5" customHeight="1" outlineLevel="1">
      <c r="A93" s="260"/>
      <c r="B93" s="653" t="s">
        <v>163</v>
      </c>
      <c r="C93" s="471"/>
      <c r="D93" s="640"/>
      <c r="E93" s="254"/>
      <c r="F93" s="641"/>
      <c r="G93" s="471"/>
      <c r="H93" s="641"/>
      <c r="I93" s="471"/>
      <c r="J93" s="640"/>
      <c r="K93" s="254"/>
      <c r="L93" s="640"/>
      <c r="M93" s="254"/>
      <c r="N93" s="641"/>
      <c r="O93" s="471"/>
      <c r="P93" s="640"/>
      <c r="Q93" s="254"/>
      <c r="R93" s="640"/>
      <c r="S93" s="254"/>
      <c r="T93" s="641"/>
      <c r="U93" s="642"/>
      <c r="V93" s="652"/>
      <c r="W93" s="642"/>
      <c r="X93" s="652"/>
      <c r="Y93" s="642"/>
      <c r="Z93" s="652"/>
      <c r="AA93" s="643">
        <f t="shared" si="2"/>
        <v>0</v>
      </c>
      <c r="AB93" s="638">
        <f t="shared" si="3"/>
        <v>0</v>
      </c>
    </row>
    <row r="94" spans="1:28" s="190" customFormat="1" ht="19.5" customHeight="1" outlineLevel="1">
      <c r="A94" s="260"/>
      <c r="B94" s="653" t="s">
        <v>164</v>
      </c>
      <c r="C94" s="471"/>
      <c r="D94" s="640"/>
      <c r="E94" s="254"/>
      <c r="F94" s="641"/>
      <c r="G94" s="471"/>
      <c r="H94" s="641"/>
      <c r="I94" s="471"/>
      <c r="J94" s="640"/>
      <c r="K94" s="254"/>
      <c r="L94" s="640"/>
      <c r="M94" s="254"/>
      <c r="N94" s="641"/>
      <c r="O94" s="471"/>
      <c r="P94" s="640"/>
      <c r="Q94" s="254"/>
      <c r="R94" s="640"/>
      <c r="S94" s="254"/>
      <c r="T94" s="641"/>
      <c r="U94" s="642"/>
      <c r="V94" s="652"/>
      <c r="W94" s="642"/>
      <c r="X94" s="652"/>
      <c r="Y94" s="642"/>
      <c r="Z94" s="652"/>
      <c r="AA94" s="643">
        <f t="shared" si="2"/>
        <v>0</v>
      </c>
      <c r="AB94" s="638">
        <f t="shared" si="3"/>
        <v>0</v>
      </c>
    </row>
    <row r="95" spans="1:28" s="190" customFormat="1" ht="19.5" customHeight="1" outlineLevel="1">
      <c r="A95" s="260"/>
      <c r="B95" s="653" t="s">
        <v>298</v>
      </c>
      <c r="C95" s="471"/>
      <c r="D95" s="640"/>
      <c r="E95" s="254"/>
      <c r="F95" s="641"/>
      <c r="G95" s="471"/>
      <c r="H95" s="641"/>
      <c r="I95" s="471"/>
      <c r="J95" s="640"/>
      <c r="K95" s="254"/>
      <c r="L95" s="640"/>
      <c r="M95" s="254"/>
      <c r="N95" s="652"/>
      <c r="O95" s="471"/>
      <c r="P95" s="651"/>
      <c r="Q95" s="254"/>
      <c r="R95" s="640"/>
      <c r="S95" s="254"/>
      <c r="T95" s="641"/>
      <c r="U95" s="642"/>
      <c r="V95" s="652"/>
      <c r="W95" s="642"/>
      <c r="X95" s="652"/>
      <c r="Y95" s="642"/>
      <c r="Z95" s="652"/>
      <c r="AA95" s="643">
        <f t="shared" si="2"/>
        <v>0</v>
      </c>
      <c r="AB95" s="638">
        <f t="shared" si="3"/>
        <v>0</v>
      </c>
    </row>
    <row r="96" spans="1:28" s="190" customFormat="1" ht="19.5" customHeight="1" outlineLevel="1">
      <c r="A96" s="260"/>
      <c r="B96" s="653" t="s">
        <v>166</v>
      </c>
      <c r="C96" s="471"/>
      <c r="D96" s="640"/>
      <c r="E96" s="254"/>
      <c r="F96" s="641"/>
      <c r="G96" s="471"/>
      <c r="H96" s="641"/>
      <c r="I96" s="471"/>
      <c r="J96" s="640"/>
      <c r="K96" s="254"/>
      <c r="L96" s="640"/>
      <c r="M96" s="254"/>
      <c r="N96" s="652"/>
      <c r="O96" s="471"/>
      <c r="P96" s="651"/>
      <c r="Q96" s="254"/>
      <c r="R96" s="651"/>
      <c r="S96" s="254"/>
      <c r="T96" s="652"/>
      <c r="U96" s="642"/>
      <c r="V96" s="652"/>
      <c r="W96" s="642"/>
      <c r="X96" s="652"/>
      <c r="Y96" s="642"/>
      <c r="Z96" s="652"/>
      <c r="AA96" s="643">
        <f t="shared" si="2"/>
        <v>0</v>
      </c>
      <c r="AB96" s="638">
        <f t="shared" si="3"/>
        <v>0</v>
      </c>
    </row>
    <row r="97" spans="1:28" s="190" customFormat="1" ht="19.5" customHeight="1" outlineLevel="1">
      <c r="A97" s="260"/>
      <c r="B97" s="653" t="s">
        <v>93</v>
      </c>
      <c r="C97" s="471"/>
      <c r="D97" s="640"/>
      <c r="E97" s="254"/>
      <c r="F97" s="641"/>
      <c r="G97" s="471"/>
      <c r="H97" s="641"/>
      <c r="I97" s="471"/>
      <c r="J97" s="640"/>
      <c r="K97" s="254"/>
      <c r="L97" s="640"/>
      <c r="M97" s="254"/>
      <c r="N97" s="652"/>
      <c r="O97" s="471"/>
      <c r="P97" s="651"/>
      <c r="Q97" s="254"/>
      <c r="R97" s="651"/>
      <c r="S97" s="254"/>
      <c r="T97" s="652"/>
      <c r="U97" s="642"/>
      <c r="V97" s="652"/>
      <c r="W97" s="642"/>
      <c r="X97" s="652"/>
      <c r="Y97" s="642"/>
      <c r="Z97" s="652"/>
      <c r="AA97" s="643">
        <f t="shared" si="2"/>
        <v>0</v>
      </c>
      <c r="AB97" s="638">
        <f t="shared" si="3"/>
        <v>0</v>
      </c>
    </row>
    <row r="98" spans="1:28" ht="19.5" customHeight="1" outlineLevel="1">
      <c r="A98" s="25"/>
      <c r="B98" s="256"/>
      <c r="C98" s="470"/>
      <c r="D98" s="20"/>
      <c r="E98" s="249"/>
      <c r="F98" s="251"/>
      <c r="G98" s="470"/>
      <c r="H98" s="251"/>
      <c r="I98" s="470"/>
      <c r="J98" s="479"/>
      <c r="K98" s="249"/>
      <c r="L98" s="479"/>
      <c r="M98" s="249"/>
      <c r="N98" s="250"/>
      <c r="O98" s="470"/>
      <c r="P98" s="20"/>
      <c r="Q98" s="249"/>
      <c r="R98" s="20"/>
      <c r="S98" s="249"/>
      <c r="T98" s="250"/>
      <c r="U98" s="249"/>
      <c r="V98" s="250"/>
      <c r="W98" s="249"/>
      <c r="X98" s="250"/>
      <c r="Y98" s="249"/>
      <c r="Z98" s="250"/>
      <c r="AA98" s="252"/>
      <c r="AB98" s="243"/>
    </row>
    <row r="99" spans="1:28" s="190" customFormat="1" ht="19.899999999999999" customHeight="1" outlineLevel="1">
      <c r="A99" s="260"/>
      <c r="B99" s="68" t="s">
        <v>168</v>
      </c>
      <c r="C99" s="471"/>
      <c r="D99" s="480"/>
      <c r="E99" s="254"/>
      <c r="F99" s="255"/>
      <c r="G99" s="471"/>
      <c r="H99" s="255"/>
      <c r="I99" s="471"/>
      <c r="J99" s="480"/>
      <c r="K99" s="254"/>
      <c r="L99" s="480"/>
      <c r="M99" s="254"/>
      <c r="N99" s="255"/>
      <c r="O99" s="471"/>
      <c r="P99" s="480"/>
      <c r="Q99" s="254"/>
      <c r="R99" s="480"/>
      <c r="S99" s="254"/>
      <c r="T99" s="255"/>
      <c r="U99" s="254"/>
      <c r="V99" s="255"/>
      <c r="W99" s="254"/>
      <c r="X99" s="255"/>
      <c r="Y99" s="254"/>
      <c r="Z99" s="255"/>
      <c r="AA99" s="243"/>
      <c r="AB99" s="243"/>
    </row>
    <row r="100" spans="1:28" s="190" customFormat="1" ht="19.5" customHeight="1" outlineLevel="1">
      <c r="A100" s="260"/>
      <c r="B100" s="646" t="s">
        <v>169</v>
      </c>
      <c r="C100" s="471"/>
      <c r="D100" s="647"/>
      <c r="E100" s="254"/>
      <c r="F100" s="648"/>
      <c r="G100" s="471"/>
      <c r="H100" s="648"/>
      <c r="I100" s="471"/>
      <c r="J100" s="647"/>
      <c r="K100" s="254"/>
      <c r="L100" s="647"/>
      <c r="M100" s="254"/>
      <c r="N100" s="648"/>
      <c r="O100" s="471"/>
      <c r="P100" s="647"/>
      <c r="Q100" s="254"/>
      <c r="R100" s="647"/>
      <c r="S100" s="254"/>
      <c r="T100" s="648"/>
      <c r="U100" s="637"/>
      <c r="V100" s="648"/>
      <c r="W100" s="637"/>
      <c r="X100" s="648"/>
      <c r="Y100" s="637"/>
      <c r="Z100" s="648"/>
      <c r="AA100" s="638">
        <f t="shared" si="2"/>
        <v>0</v>
      </c>
      <c r="AB100" s="638">
        <f t="shared" si="3"/>
        <v>0</v>
      </c>
    </row>
    <row r="101" spans="1:28" s="190" customFormat="1" ht="19.5" customHeight="1" outlineLevel="1">
      <c r="A101" s="260"/>
      <c r="B101" s="653" t="s">
        <v>170</v>
      </c>
      <c r="C101" s="471"/>
      <c r="D101" s="651"/>
      <c r="E101" s="254"/>
      <c r="F101" s="652"/>
      <c r="G101" s="471"/>
      <c r="H101" s="652"/>
      <c r="I101" s="471"/>
      <c r="J101" s="651"/>
      <c r="K101" s="254"/>
      <c r="L101" s="651"/>
      <c r="M101" s="254"/>
      <c r="N101" s="652"/>
      <c r="O101" s="471"/>
      <c r="P101" s="651"/>
      <c r="Q101" s="254"/>
      <c r="R101" s="651"/>
      <c r="S101" s="254"/>
      <c r="T101" s="652"/>
      <c r="U101" s="642"/>
      <c r="V101" s="652"/>
      <c r="W101" s="642"/>
      <c r="X101" s="652"/>
      <c r="Y101" s="642"/>
      <c r="Z101" s="652"/>
      <c r="AA101" s="643">
        <f t="shared" si="2"/>
        <v>0</v>
      </c>
      <c r="AB101" s="638">
        <f t="shared" si="3"/>
        <v>0</v>
      </c>
    </row>
    <row r="102" spans="1:28" s="190" customFormat="1" ht="19.5" customHeight="1" outlineLevel="1">
      <c r="A102" s="260"/>
      <c r="B102" s="653" t="s">
        <v>93</v>
      </c>
      <c r="C102" s="471"/>
      <c r="D102" s="651"/>
      <c r="E102" s="254"/>
      <c r="F102" s="652"/>
      <c r="G102" s="471"/>
      <c r="H102" s="652"/>
      <c r="I102" s="471"/>
      <c r="J102" s="651"/>
      <c r="K102" s="254"/>
      <c r="L102" s="651"/>
      <c r="M102" s="254"/>
      <c r="N102" s="652"/>
      <c r="O102" s="471"/>
      <c r="P102" s="651"/>
      <c r="Q102" s="254"/>
      <c r="R102" s="651"/>
      <c r="S102" s="254"/>
      <c r="T102" s="652"/>
      <c r="U102" s="642"/>
      <c r="V102" s="652"/>
      <c r="W102" s="642"/>
      <c r="X102" s="652"/>
      <c r="Y102" s="642"/>
      <c r="Z102" s="652"/>
      <c r="AA102" s="643">
        <f t="shared" si="2"/>
        <v>0</v>
      </c>
      <c r="AB102" s="638">
        <f t="shared" si="3"/>
        <v>0</v>
      </c>
    </row>
    <row r="103" spans="1:28" ht="19.5" customHeight="1" outlineLevel="1">
      <c r="A103" s="25"/>
      <c r="B103" s="256"/>
      <c r="C103" s="470"/>
      <c r="D103" s="20"/>
      <c r="E103" s="249"/>
      <c r="F103" s="250"/>
      <c r="G103" s="470"/>
      <c r="H103" s="250"/>
      <c r="I103" s="470"/>
      <c r="J103" s="20"/>
      <c r="K103" s="249"/>
      <c r="L103" s="20"/>
      <c r="M103" s="249"/>
      <c r="N103" s="250"/>
      <c r="O103" s="470"/>
      <c r="P103" s="20"/>
      <c r="Q103" s="249"/>
      <c r="R103" s="20"/>
      <c r="S103" s="249"/>
      <c r="T103" s="250"/>
      <c r="U103" s="249"/>
      <c r="V103" s="250"/>
      <c r="W103" s="249"/>
      <c r="X103" s="250"/>
      <c r="Y103" s="249"/>
      <c r="Z103" s="250"/>
      <c r="AA103" s="252"/>
      <c r="AB103" s="243"/>
    </row>
    <row r="104" spans="1:28" s="190" customFormat="1" ht="19.899999999999999" customHeight="1" outlineLevel="1">
      <c r="A104" s="260"/>
      <c r="B104" s="68" t="s">
        <v>299</v>
      </c>
      <c r="C104" s="471"/>
      <c r="D104" s="480"/>
      <c r="E104" s="254"/>
      <c r="F104" s="255"/>
      <c r="G104" s="471"/>
      <c r="H104" s="255"/>
      <c r="I104" s="471"/>
      <c r="J104" s="480"/>
      <c r="K104" s="254"/>
      <c r="L104" s="480"/>
      <c r="M104" s="254"/>
      <c r="N104" s="255"/>
      <c r="O104" s="471"/>
      <c r="P104" s="480"/>
      <c r="Q104" s="254"/>
      <c r="R104" s="480"/>
      <c r="S104" s="254"/>
      <c r="T104" s="255"/>
      <c r="U104" s="254"/>
      <c r="V104" s="255"/>
      <c r="W104" s="254"/>
      <c r="X104" s="255"/>
      <c r="Y104" s="254"/>
      <c r="Z104" s="255"/>
      <c r="AA104" s="243"/>
      <c r="AB104" s="243"/>
    </row>
    <row r="105" spans="1:28" s="190" customFormat="1" ht="19.5" customHeight="1" outlineLevel="1">
      <c r="A105" s="260"/>
      <c r="B105" s="646" t="s">
        <v>300</v>
      </c>
      <c r="C105" s="471"/>
      <c r="D105" s="647"/>
      <c r="E105" s="254"/>
      <c r="F105" s="648"/>
      <c r="G105" s="471"/>
      <c r="H105" s="648"/>
      <c r="I105" s="471"/>
      <c r="J105" s="647"/>
      <c r="K105" s="254"/>
      <c r="L105" s="647"/>
      <c r="M105" s="254"/>
      <c r="N105" s="648"/>
      <c r="O105" s="471"/>
      <c r="P105" s="647"/>
      <c r="Q105" s="254"/>
      <c r="R105" s="647"/>
      <c r="S105" s="254"/>
      <c r="T105" s="648"/>
      <c r="U105" s="637"/>
      <c r="V105" s="648"/>
      <c r="W105" s="637"/>
      <c r="X105" s="648"/>
      <c r="Y105" s="637"/>
      <c r="Z105" s="648"/>
      <c r="AA105" s="638">
        <f t="shared" si="2"/>
        <v>0</v>
      </c>
      <c r="AB105" s="638">
        <f t="shared" si="3"/>
        <v>0</v>
      </c>
    </row>
    <row r="106" spans="1:28" s="190" customFormat="1" ht="19.5" customHeight="1" outlineLevel="1">
      <c r="A106" s="260"/>
      <c r="B106" s="653" t="s">
        <v>174</v>
      </c>
      <c r="C106" s="471"/>
      <c r="D106" s="651"/>
      <c r="E106" s="254"/>
      <c r="F106" s="652"/>
      <c r="G106" s="471"/>
      <c r="H106" s="652"/>
      <c r="I106" s="471"/>
      <c r="J106" s="651"/>
      <c r="K106" s="254"/>
      <c r="L106" s="651"/>
      <c r="M106" s="254"/>
      <c r="N106" s="652"/>
      <c r="O106" s="471"/>
      <c r="P106" s="651"/>
      <c r="Q106" s="254"/>
      <c r="R106" s="651"/>
      <c r="S106" s="254"/>
      <c r="T106" s="652"/>
      <c r="U106" s="642"/>
      <c r="V106" s="652"/>
      <c r="W106" s="642"/>
      <c r="X106" s="652"/>
      <c r="Y106" s="642"/>
      <c r="Z106" s="652"/>
      <c r="AA106" s="643">
        <f t="shared" si="2"/>
        <v>0</v>
      </c>
      <c r="AB106" s="638">
        <f t="shared" si="3"/>
        <v>0</v>
      </c>
    </row>
    <row r="107" spans="1:28" s="190" customFormat="1" ht="19.5" customHeight="1" outlineLevel="1">
      <c r="A107" s="260"/>
      <c r="B107" s="653" t="s">
        <v>175</v>
      </c>
      <c r="C107" s="471"/>
      <c r="D107" s="651"/>
      <c r="E107" s="254"/>
      <c r="F107" s="652"/>
      <c r="G107" s="471"/>
      <c r="H107" s="652"/>
      <c r="I107" s="471"/>
      <c r="J107" s="651"/>
      <c r="K107" s="254"/>
      <c r="L107" s="651"/>
      <c r="M107" s="254"/>
      <c r="N107" s="652"/>
      <c r="O107" s="471"/>
      <c r="P107" s="651"/>
      <c r="Q107" s="254"/>
      <c r="R107" s="651"/>
      <c r="S107" s="254"/>
      <c r="T107" s="652"/>
      <c r="U107" s="642"/>
      <c r="V107" s="652"/>
      <c r="W107" s="642"/>
      <c r="X107" s="652"/>
      <c r="Y107" s="642"/>
      <c r="Z107" s="652"/>
      <c r="AA107" s="643">
        <f t="shared" si="2"/>
        <v>0</v>
      </c>
      <c r="AB107" s="638">
        <f t="shared" si="3"/>
        <v>0</v>
      </c>
    </row>
    <row r="108" spans="1:28" s="190" customFormat="1" ht="19.5" customHeight="1" outlineLevel="1">
      <c r="A108" s="260"/>
      <c r="B108" s="653" t="s">
        <v>301</v>
      </c>
      <c r="C108" s="471"/>
      <c r="D108" s="651"/>
      <c r="E108" s="254"/>
      <c r="F108" s="652"/>
      <c r="G108" s="471"/>
      <c r="H108" s="652"/>
      <c r="I108" s="471"/>
      <c r="J108" s="651"/>
      <c r="K108" s="254"/>
      <c r="L108" s="651"/>
      <c r="M108" s="254"/>
      <c r="N108" s="652"/>
      <c r="O108" s="471"/>
      <c r="P108" s="651"/>
      <c r="Q108" s="254"/>
      <c r="R108" s="651"/>
      <c r="S108" s="254"/>
      <c r="T108" s="652"/>
      <c r="U108" s="642"/>
      <c r="V108" s="652"/>
      <c r="W108" s="642"/>
      <c r="X108" s="652"/>
      <c r="Y108" s="642"/>
      <c r="Z108" s="652"/>
      <c r="AA108" s="643">
        <f t="shared" si="2"/>
        <v>0</v>
      </c>
      <c r="AB108" s="638">
        <f t="shared" si="3"/>
        <v>0</v>
      </c>
    </row>
    <row r="109" spans="1:28" s="190" customFormat="1" ht="19.5" customHeight="1" outlineLevel="1">
      <c r="A109" s="260"/>
      <c r="B109" s="653" t="s">
        <v>177</v>
      </c>
      <c r="C109" s="471"/>
      <c r="D109" s="651"/>
      <c r="E109" s="254"/>
      <c r="F109" s="652"/>
      <c r="G109" s="471"/>
      <c r="H109" s="652"/>
      <c r="I109" s="471"/>
      <c r="J109" s="651"/>
      <c r="K109" s="254"/>
      <c r="L109" s="651"/>
      <c r="M109" s="254"/>
      <c r="N109" s="652"/>
      <c r="O109" s="471"/>
      <c r="P109" s="651"/>
      <c r="Q109" s="254"/>
      <c r="R109" s="651"/>
      <c r="S109" s="254"/>
      <c r="T109" s="652"/>
      <c r="U109" s="642"/>
      <c r="V109" s="652"/>
      <c r="W109" s="642"/>
      <c r="X109" s="652"/>
      <c r="Y109" s="642"/>
      <c r="Z109" s="652"/>
      <c r="AA109" s="643">
        <f t="shared" si="2"/>
        <v>0</v>
      </c>
      <c r="AB109" s="638">
        <f t="shared" si="3"/>
        <v>0</v>
      </c>
    </row>
    <row r="110" spans="1:28" ht="19.5" customHeight="1" outlineLevel="1">
      <c r="A110" s="25"/>
      <c r="B110" s="256"/>
      <c r="C110" s="470"/>
      <c r="D110" s="20"/>
      <c r="E110" s="249"/>
      <c r="F110" s="250"/>
      <c r="G110" s="470"/>
      <c r="H110" s="250"/>
      <c r="I110" s="470"/>
      <c r="J110" s="20"/>
      <c r="K110" s="249"/>
      <c r="L110" s="20"/>
      <c r="M110" s="249"/>
      <c r="N110" s="250"/>
      <c r="O110" s="470"/>
      <c r="P110" s="20"/>
      <c r="Q110" s="249"/>
      <c r="R110" s="20"/>
      <c r="S110" s="249"/>
      <c r="T110" s="250"/>
      <c r="U110" s="249"/>
      <c r="V110" s="250"/>
      <c r="W110" s="249"/>
      <c r="X110" s="250"/>
      <c r="Y110" s="249"/>
      <c r="Z110" s="250"/>
      <c r="AA110" s="252"/>
      <c r="AB110" s="252"/>
    </row>
    <row r="111" spans="1:28" s="190" customFormat="1" ht="19.899999999999999" customHeight="1" outlineLevel="1">
      <c r="A111" s="260"/>
      <c r="B111" s="68" t="s">
        <v>179</v>
      </c>
      <c r="C111" s="471"/>
      <c r="D111" s="480"/>
      <c r="E111" s="254"/>
      <c r="F111" s="255"/>
      <c r="G111" s="471"/>
      <c r="H111" s="255"/>
      <c r="I111" s="471"/>
      <c r="J111" s="480"/>
      <c r="K111" s="254"/>
      <c r="L111" s="480"/>
      <c r="M111" s="254"/>
      <c r="N111" s="255"/>
      <c r="O111" s="471"/>
      <c r="P111" s="480"/>
      <c r="Q111" s="254"/>
      <c r="R111" s="480"/>
      <c r="S111" s="254"/>
      <c r="T111" s="255"/>
      <c r="U111" s="254"/>
      <c r="V111" s="255"/>
      <c r="W111" s="254"/>
      <c r="X111" s="255"/>
      <c r="Y111" s="254"/>
      <c r="Z111" s="255"/>
      <c r="AA111" s="243"/>
      <c r="AB111" s="243"/>
    </row>
    <row r="112" spans="1:28" s="190" customFormat="1" ht="19.5" customHeight="1" outlineLevel="1">
      <c r="A112" s="260"/>
      <c r="B112" s="646" t="s">
        <v>180</v>
      </c>
      <c r="C112" s="471"/>
      <c r="D112" s="647"/>
      <c r="E112" s="254"/>
      <c r="F112" s="648"/>
      <c r="G112" s="471"/>
      <c r="H112" s="648"/>
      <c r="I112" s="471"/>
      <c r="J112" s="647"/>
      <c r="K112" s="254"/>
      <c r="L112" s="647"/>
      <c r="M112" s="254"/>
      <c r="N112" s="648"/>
      <c r="O112" s="471"/>
      <c r="P112" s="647"/>
      <c r="Q112" s="254"/>
      <c r="R112" s="647"/>
      <c r="S112" s="254"/>
      <c r="T112" s="648"/>
      <c r="U112" s="637"/>
      <c r="V112" s="648"/>
      <c r="W112" s="637"/>
      <c r="X112" s="648"/>
      <c r="Y112" s="637"/>
      <c r="Z112" s="648"/>
      <c r="AA112" s="638">
        <f t="shared" si="2"/>
        <v>0</v>
      </c>
      <c r="AB112" s="638">
        <f t="shared" si="3"/>
        <v>0</v>
      </c>
    </row>
    <row r="113" spans="1:28" s="190" customFormat="1" ht="19.5" customHeight="1" outlineLevel="1">
      <c r="A113" s="260"/>
      <c r="B113" s="650" t="s">
        <v>302</v>
      </c>
      <c r="C113" s="471"/>
      <c r="D113" s="651"/>
      <c r="E113" s="254"/>
      <c r="F113" s="652"/>
      <c r="G113" s="471"/>
      <c r="H113" s="652"/>
      <c r="I113" s="471"/>
      <c r="J113" s="651"/>
      <c r="K113" s="254"/>
      <c r="L113" s="651"/>
      <c r="M113" s="254"/>
      <c r="N113" s="652"/>
      <c r="O113" s="471"/>
      <c r="P113" s="651"/>
      <c r="Q113" s="254"/>
      <c r="R113" s="651"/>
      <c r="S113" s="254"/>
      <c r="T113" s="652"/>
      <c r="U113" s="642"/>
      <c r="V113" s="652"/>
      <c r="W113" s="642"/>
      <c r="X113" s="652"/>
      <c r="Y113" s="642"/>
      <c r="Z113" s="652"/>
      <c r="AA113" s="643">
        <f t="shared" si="2"/>
        <v>0</v>
      </c>
      <c r="AB113" s="638">
        <f t="shared" si="3"/>
        <v>0</v>
      </c>
    </row>
    <row r="114" spans="1:28" s="190" customFormat="1" ht="19.5" customHeight="1" outlineLevel="1">
      <c r="A114" s="260"/>
      <c r="B114" s="653" t="s">
        <v>303</v>
      </c>
      <c r="C114" s="471"/>
      <c r="D114" s="651"/>
      <c r="E114" s="254"/>
      <c r="F114" s="652"/>
      <c r="G114" s="471"/>
      <c r="H114" s="652"/>
      <c r="I114" s="471"/>
      <c r="J114" s="651"/>
      <c r="K114" s="254"/>
      <c r="L114" s="651"/>
      <c r="M114" s="254"/>
      <c r="N114" s="652"/>
      <c r="O114" s="471"/>
      <c r="P114" s="651"/>
      <c r="Q114" s="254"/>
      <c r="R114" s="651"/>
      <c r="S114" s="254"/>
      <c r="T114" s="652"/>
      <c r="U114" s="642"/>
      <c r="V114" s="652"/>
      <c r="W114" s="642"/>
      <c r="X114" s="652"/>
      <c r="Y114" s="642"/>
      <c r="Z114" s="652"/>
      <c r="AA114" s="643">
        <f t="shared" si="2"/>
        <v>0</v>
      </c>
      <c r="AB114" s="638">
        <f t="shared" si="3"/>
        <v>0</v>
      </c>
    </row>
    <row r="115" spans="1:28" s="190" customFormat="1" ht="19.5" customHeight="1" outlineLevel="1">
      <c r="A115" s="260"/>
      <c r="B115" s="653" t="s">
        <v>131</v>
      </c>
      <c r="C115" s="471"/>
      <c r="D115" s="651"/>
      <c r="E115" s="254"/>
      <c r="F115" s="652"/>
      <c r="G115" s="471"/>
      <c r="H115" s="652"/>
      <c r="I115" s="471"/>
      <c r="J115" s="651"/>
      <c r="K115" s="254"/>
      <c r="L115" s="651"/>
      <c r="M115" s="254"/>
      <c r="N115" s="652"/>
      <c r="O115" s="471"/>
      <c r="P115" s="651"/>
      <c r="Q115" s="254"/>
      <c r="R115" s="651"/>
      <c r="S115" s="254"/>
      <c r="T115" s="652"/>
      <c r="U115" s="642"/>
      <c r="V115" s="652"/>
      <c r="W115" s="642"/>
      <c r="X115" s="652"/>
      <c r="Y115" s="642"/>
      <c r="Z115" s="652"/>
      <c r="AA115" s="643">
        <f t="shared" si="2"/>
        <v>0</v>
      </c>
      <c r="AB115" s="638">
        <f t="shared" si="3"/>
        <v>0</v>
      </c>
    </row>
    <row r="116" spans="1:28" ht="19.5" customHeight="1" outlineLevel="1">
      <c r="A116" s="25"/>
      <c r="B116" s="256"/>
      <c r="C116" s="470"/>
      <c r="D116" s="20"/>
      <c r="E116" s="249"/>
      <c r="F116" s="250"/>
      <c r="G116" s="470"/>
      <c r="H116" s="250"/>
      <c r="I116" s="470"/>
      <c r="J116" s="20"/>
      <c r="K116" s="249"/>
      <c r="L116" s="20"/>
      <c r="M116" s="249"/>
      <c r="N116" s="250"/>
      <c r="O116" s="470"/>
      <c r="P116" s="20"/>
      <c r="Q116" s="249"/>
      <c r="R116" s="20"/>
      <c r="S116" s="249"/>
      <c r="T116" s="250"/>
      <c r="U116" s="249"/>
      <c r="V116" s="250"/>
      <c r="W116" s="249"/>
      <c r="X116" s="250"/>
      <c r="Y116" s="249"/>
      <c r="Z116" s="250"/>
      <c r="AA116" s="252"/>
      <c r="AB116" s="252"/>
    </row>
    <row r="117" spans="1:28" s="190" customFormat="1" ht="19.899999999999999" customHeight="1" outlineLevel="1">
      <c r="A117" s="260"/>
      <c r="B117" s="68" t="s">
        <v>185</v>
      </c>
      <c r="C117" s="471"/>
      <c r="D117" s="480"/>
      <c r="E117" s="254"/>
      <c r="F117" s="255"/>
      <c r="G117" s="471"/>
      <c r="H117" s="255"/>
      <c r="I117" s="471"/>
      <c r="J117" s="480"/>
      <c r="K117" s="254"/>
      <c r="L117" s="480"/>
      <c r="M117" s="254"/>
      <c r="N117" s="255"/>
      <c r="O117" s="471"/>
      <c r="P117" s="480"/>
      <c r="Q117" s="254"/>
      <c r="R117" s="480"/>
      <c r="S117" s="254"/>
      <c r="T117" s="255"/>
      <c r="U117" s="254"/>
      <c r="V117" s="255"/>
      <c r="W117" s="254"/>
      <c r="X117" s="255"/>
      <c r="Y117" s="254"/>
      <c r="Z117" s="255"/>
      <c r="AA117" s="243"/>
      <c r="AB117" s="243"/>
    </row>
    <row r="118" spans="1:28" s="190" customFormat="1" ht="19.5" customHeight="1" outlineLevel="1">
      <c r="A118" s="260"/>
      <c r="B118" s="646" t="s">
        <v>304</v>
      </c>
      <c r="C118" s="471"/>
      <c r="D118" s="647"/>
      <c r="E118" s="254"/>
      <c r="F118" s="648"/>
      <c r="G118" s="471"/>
      <c r="H118" s="648"/>
      <c r="I118" s="471"/>
      <c r="J118" s="647"/>
      <c r="K118" s="254"/>
      <c r="L118" s="647"/>
      <c r="M118" s="254"/>
      <c r="N118" s="648"/>
      <c r="O118" s="471"/>
      <c r="P118" s="647"/>
      <c r="Q118" s="254"/>
      <c r="R118" s="647"/>
      <c r="S118" s="254"/>
      <c r="T118" s="648"/>
      <c r="U118" s="637"/>
      <c r="V118" s="648"/>
      <c r="W118" s="637"/>
      <c r="X118" s="648"/>
      <c r="Y118" s="637"/>
      <c r="Z118" s="648"/>
      <c r="AA118" s="638">
        <f t="shared" si="2"/>
        <v>0</v>
      </c>
      <c r="AB118" s="638">
        <f t="shared" si="3"/>
        <v>0</v>
      </c>
    </row>
    <row r="119" spans="1:28" s="190" customFormat="1" ht="19.5" customHeight="1" outlineLevel="1">
      <c r="A119" s="260"/>
      <c r="B119" s="653" t="s">
        <v>187</v>
      </c>
      <c r="C119" s="471"/>
      <c r="D119" s="651"/>
      <c r="E119" s="254"/>
      <c r="F119" s="652"/>
      <c r="G119" s="471"/>
      <c r="H119" s="652"/>
      <c r="I119" s="471"/>
      <c r="J119" s="651"/>
      <c r="K119" s="254"/>
      <c r="L119" s="651"/>
      <c r="M119" s="254"/>
      <c r="N119" s="652"/>
      <c r="O119" s="471"/>
      <c r="P119" s="651"/>
      <c r="Q119" s="254"/>
      <c r="R119" s="651"/>
      <c r="S119" s="254"/>
      <c r="T119" s="652"/>
      <c r="U119" s="642"/>
      <c r="V119" s="652"/>
      <c r="W119" s="642"/>
      <c r="X119" s="652"/>
      <c r="Y119" s="642"/>
      <c r="Z119" s="652"/>
      <c r="AA119" s="643">
        <f t="shared" si="2"/>
        <v>0</v>
      </c>
      <c r="AB119" s="638">
        <f t="shared" si="3"/>
        <v>0</v>
      </c>
    </row>
    <row r="120" spans="1:28" s="190" customFormat="1" ht="19.5" customHeight="1" outlineLevel="1">
      <c r="A120" s="260"/>
      <c r="B120" s="653" t="s">
        <v>131</v>
      </c>
      <c r="C120" s="471"/>
      <c r="D120" s="651"/>
      <c r="E120" s="254"/>
      <c r="F120" s="652"/>
      <c r="G120" s="471"/>
      <c r="H120" s="652"/>
      <c r="I120" s="471"/>
      <c r="J120" s="651"/>
      <c r="K120" s="254"/>
      <c r="L120" s="651"/>
      <c r="M120" s="254"/>
      <c r="N120" s="652"/>
      <c r="O120" s="471"/>
      <c r="P120" s="651"/>
      <c r="Q120" s="254"/>
      <c r="R120" s="651"/>
      <c r="S120" s="254"/>
      <c r="T120" s="652"/>
      <c r="U120" s="642"/>
      <c r="V120" s="652"/>
      <c r="W120" s="642"/>
      <c r="X120" s="652"/>
      <c r="Y120" s="642"/>
      <c r="Z120" s="652"/>
      <c r="AA120" s="643">
        <f t="shared" si="2"/>
        <v>0</v>
      </c>
      <c r="AB120" s="638">
        <f t="shared" si="3"/>
        <v>0</v>
      </c>
    </row>
    <row r="121" spans="1:28" ht="19.5" customHeight="1" outlineLevel="1">
      <c r="A121" s="25"/>
      <c r="B121" s="256"/>
      <c r="C121" s="470"/>
      <c r="D121" s="20"/>
      <c r="E121" s="249"/>
      <c r="F121" s="250"/>
      <c r="G121" s="470"/>
      <c r="H121" s="250"/>
      <c r="I121" s="470"/>
      <c r="J121" s="20"/>
      <c r="K121" s="249"/>
      <c r="L121" s="20"/>
      <c r="M121" s="249"/>
      <c r="N121" s="250"/>
      <c r="O121" s="470"/>
      <c r="P121" s="20"/>
      <c r="Q121" s="249"/>
      <c r="R121" s="20"/>
      <c r="S121" s="249"/>
      <c r="T121" s="250"/>
      <c r="U121" s="249"/>
      <c r="V121" s="250"/>
      <c r="W121" s="249"/>
      <c r="X121" s="250"/>
      <c r="Y121" s="249"/>
      <c r="Z121" s="250"/>
      <c r="AA121" s="252"/>
      <c r="AB121" s="252"/>
    </row>
    <row r="122" spans="1:28" s="190" customFormat="1" ht="19.899999999999999" customHeight="1" outlineLevel="1">
      <c r="A122" s="260"/>
      <c r="B122" s="68" t="s">
        <v>189</v>
      </c>
      <c r="C122" s="471"/>
      <c r="D122" s="480"/>
      <c r="E122" s="254"/>
      <c r="F122" s="255"/>
      <c r="G122" s="471"/>
      <c r="H122" s="255"/>
      <c r="I122" s="471"/>
      <c r="J122" s="480"/>
      <c r="K122" s="254"/>
      <c r="L122" s="480"/>
      <c r="M122" s="254"/>
      <c r="N122" s="255"/>
      <c r="O122" s="471"/>
      <c r="P122" s="480"/>
      <c r="Q122" s="254"/>
      <c r="R122" s="480"/>
      <c r="S122" s="254"/>
      <c r="T122" s="255"/>
      <c r="U122" s="254"/>
      <c r="V122" s="255"/>
      <c r="W122" s="254"/>
      <c r="X122" s="255"/>
      <c r="Y122" s="254"/>
      <c r="Z122" s="255"/>
      <c r="AA122" s="243"/>
      <c r="AB122" s="243"/>
    </row>
    <row r="123" spans="1:28" s="190" customFormat="1" ht="19.5" customHeight="1" outlineLevel="1">
      <c r="A123" s="260"/>
      <c r="B123" s="646" t="s">
        <v>190</v>
      </c>
      <c r="C123" s="471"/>
      <c r="D123" s="647"/>
      <c r="E123" s="254"/>
      <c r="F123" s="648"/>
      <c r="G123" s="471"/>
      <c r="H123" s="648"/>
      <c r="I123" s="471"/>
      <c r="J123" s="647"/>
      <c r="K123" s="254"/>
      <c r="L123" s="647"/>
      <c r="M123" s="254"/>
      <c r="N123" s="648"/>
      <c r="O123" s="471"/>
      <c r="P123" s="647"/>
      <c r="Q123" s="254"/>
      <c r="R123" s="647"/>
      <c r="S123" s="254"/>
      <c r="T123" s="648"/>
      <c r="U123" s="637"/>
      <c r="V123" s="648"/>
      <c r="W123" s="637"/>
      <c r="X123" s="648"/>
      <c r="Y123" s="637"/>
      <c r="Z123" s="648"/>
      <c r="AA123" s="638"/>
      <c r="AB123" s="638"/>
    </row>
    <row r="124" spans="1:28" s="190" customFormat="1" ht="19.5" customHeight="1" outlineLevel="1">
      <c r="A124" s="260"/>
      <c r="B124" s="646" t="s">
        <v>191</v>
      </c>
      <c r="C124" s="471"/>
      <c r="D124" s="647"/>
      <c r="E124" s="254"/>
      <c r="F124" s="648"/>
      <c r="G124" s="471"/>
      <c r="H124" s="648"/>
      <c r="I124" s="471"/>
      <c r="J124" s="647"/>
      <c r="K124" s="254"/>
      <c r="L124" s="647"/>
      <c r="M124" s="254"/>
      <c r="N124" s="648"/>
      <c r="O124" s="471"/>
      <c r="P124" s="647"/>
      <c r="Q124" s="254"/>
      <c r="R124" s="647"/>
      <c r="S124" s="254"/>
      <c r="T124" s="648"/>
      <c r="U124" s="637"/>
      <c r="V124" s="648"/>
      <c r="W124" s="637"/>
      <c r="X124" s="648"/>
      <c r="Y124" s="637"/>
      <c r="Z124" s="648"/>
      <c r="AA124" s="643">
        <f t="shared" si="2"/>
        <v>0</v>
      </c>
      <c r="AB124" s="638">
        <f t="shared" si="3"/>
        <v>0</v>
      </c>
    </row>
    <row r="125" spans="1:28" s="190" customFormat="1" ht="19.5" customHeight="1" outlineLevel="1">
      <c r="A125" s="260"/>
      <c r="B125" s="649" t="s">
        <v>192</v>
      </c>
      <c r="C125" s="471"/>
      <c r="D125" s="647"/>
      <c r="E125" s="254"/>
      <c r="F125" s="648"/>
      <c r="G125" s="471"/>
      <c r="H125" s="648"/>
      <c r="I125" s="471"/>
      <c r="J125" s="647"/>
      <c r="K125" s="254"/>
      <c r="L125" s="647"/>
      <c r="M125" s="254"/>
      <c r="N125" s="648"/>
      <c r="O125" s="471"/>
      <c r="P125" s="647"/>
      <c r="Q125" s="254"/>
      <c r="R125" s="647"/>
      <c r="S125" s="254"/>
      <c r="T125" s="648"/>
      <c r="U125" s="637"/>
      <c r="V125" s="648"/>
      <c r="W125" s="637"/>
      <c r="X125" s="648"/>
      <c r="Y125" s="637"/>
      <c r="Z125" s="648"/>
      <c r="AA125" s="643">
        <f t="shared" si="2"/>
        <v>0</v>
      </c>
      <c r="AB125" s="638">
        <f t="shared" si="3"/>
        <v>0</v>
      </c>
    </row>
    <row r="126" spans="1:28" s="190" customFormat="1" ht="19.5" customHeight="1" outlineLevel="1">
      <c r="A126" s="260"/>
      <c r="B126" s="650" t="s">
        <v>193</v>
      </c>
      <c r="C126" s="471"/>
      <c r="D126" s="651"/>
      <c r="E126" s="254"/>
      <c r="F126" s="652"/>
      <c r="G126" s="471"/>
      <c r="H126" s="652"/>
      <c r="I126" s="471"/>
      <c r="J126" s="651"/>
      <c r="K126" s="254"/>
      <c r="L126" s="651"/>
      <c r="M126" s="254"/>
      <c r="N126" s="652"/>
      <c r="O126" s="471"/>
      <c r="P126" s="651"/>
      <c r="Q126" s="254"/>
      <c r="R126" s="651"/>
      <c r="S126" s="254"/>
      <c r="T126" s="652"/>
      <c r="U126" s="642"/>
      <c r="V126" s="652"/>
      <c r="W126" s="642"/>
      <c r="X126" s="652"/>
      <c r="Y126" s="642"/>
      <c r="Z126" s="652"/>
      <c r="AA126" s="643">
        <f t="shared" si="2"/>
        <v>0</v>
      </c>
      <c r="AB126" s="638">
        <f t="shared" si="3"/>
        <v>0</v>
      </c>
    </row>
    <row r="127" spans="1:28" s="190" customFormat="1" ht="19.5" customHeight="1" outlineLevel="1">
      <c r="A127" s="260"/>
      <c r="B127" s="653" t="s">
        <v>131</v>
      </c>
      <c r="C127" s="471"/>
      <c r="D127" s="651"/>
      <c r="E127" s="254"/>
      <c r="F127" s="652"/>
      <c r="G127" s="471"/>
      <c r="H127" s="652"/>
      <c r="I127" s="471"/>
      <c r="J127" s="651"/>
      <c r="K127" s="254"/>
      <c r="L127" s="651"/>
      <c r="M127" s="254"/>
      <c r="N127" s="652"/>
      <c r="O127" s="471"/>
      <c r="P127" s="651"/>
      <c r="Q127" s="254"/>
      <c r="R127" s="651"/>
      <c r="S127" s="254"/>
      <c r="T127" s="652"/>
      <c r="U127" s="642"/>
      <c r="V127" s="652"/>
      <c r="W127" s="642"/>
      <c r="X127" s="652"/>
      <c r="Y127" s="642"/>
      <c r="Z127" s="652"/>
      <c r="AA127" s="643">
        <f t="shared" si="2"/>
        <v>0</v>
      </c>
      <c r="AB127" s="638">
        <f t="shared" si="3"/>
        <v>0</v>
      </c>
    </row>
    <row r="128" spans="1:28" s="190" customFormat="1" ht="19.5" customHeight="1" outlineLevel="1">
      <c r="A128" s="260"/>
      <c r="B128" s="653" t="s">
        <v>131</v>
      </c>
      <c r="C128" s="471"/>
      <c r="D128" s="651"/>
      <c r="E128" s="254"/>
      <c r="F128" s="652"/>
      <c r="G128" s="471"/>
      <c r="H128" s="652"/>
      <c r="I128" s="471"/>
      <c r="J128" s="651"/>
      <c r="K128" s="254"/>
      <c r="L128" s="651"/>
      <c r="M128" s="254"/>
      <c r="N128" s="652"/>
      <c r="O128" s="471"/>
      <c r="P128" s="651"/>
      <c r="Q128" s="254"/>
      <c r="R128" s="651"/>
      <c r="S128" s="254"/>
      <c r="T128" s="652"/>
      <c r="U128" s="642"/>
      <c r="V128" s="652"/>
      <c r="W128" s="642"/>
      <c r="X128" s="652"/>
      <c r="Y128" s="642"/>
      <c r="Z128" s="652"/>
      <c r="AA128" s="643">
        <f t="shared" si="2"/>
        <v>0</v>
      </c>
      <c r="AB128" s="638">
        <f t="shared" si="3"/>
        <v>0</v>
      </c>
    </row>
    <row r="129" spans="1:28" ht="26.25" customHeight="1" outlineLevel="1">
      <c r="A129" s="25"/>
      <c r="B129" s="262"/>
      <c r="C129" s="470"/>
      <c r="D129" s="20"/>
      <c r="E129" s="249"/>
      <c r="F129" s="250"/>
      <c r="G129" s="470"/>
      <c r="H129" s="250"/>
      <c r="I129" s="470"/>
      <c r="J129" s="20"/>
      <c r="K129" s="249"/>
      <c r="L129" s="20"/>
      <c r="M129" s="249"/>
      <c r="N129" s="250"/>
      <c r="O129" s="470"/>
      <c r="P129" s="20"/>
      <c r="Q129" s="249"/>
      <c r="R129" s="20"/>
      <c r="S129" s="249"/>
      <c r="T129" s="250"/>
      <c r="U129" s="249"/>
      <c r="V129" s="250"/>
      <c r="W129" s="249"/>
      <c r="X129" s="250"/>
      <c r="Y129" s="249"/>
      <c r="Z129" s="250"/>
      <c r="AA129" s="252"/>
      <c r="AB129" s="252"/>
    </row>
    <row r="130" spans="1:28" ht="23.45" customHeight="1" outlineLevel="1">
      <c r="A130" s="25"/>
      <c r="B130" s="182"/>
      <c r="C130" s="470"/>
      <c r="D130" s="20"/>
      <c r="E130" s="249"/>
      <c r="F130" s="250"/>
      <c r="G130" s="470"/>
      <c r="H130" s="250"/>
      <c r="I130" s="470"/>
      <c r="J130" s="20"/>
      <c r="K130" s="249"/>
      <c r="L130" s="20"/>
      <c r="M130" s="249"/>
      <c r="N130" s="250"/>
      <c r="O130" s="470"/>
      <c r="P130" s="20"/>
      <c r="Q130" s="249"/>
      <c r="R130" s="20"/>
      <c r="S130" s="249"/>
      <c r="T130" s="250"/>
      <c r="U130" s="249"/>
      <c r="V130" s="250"/>
      <c r="W130" s="249"/>
      <c r="X130" s="250"/>
      <c r="Y130" s="249"/>
      <c r="Z130" s="250"/>
      <c r="AA130" s="243"/>
      <c r="AB130" s="243"/>
    </row>
    <row r="131" spans="1:28" ht="37.5" customHeight="1">
      <c r="A131" s="25"/>
      <c r="B131" s="261" t="s">
        <v>196</v>
      </c>
      <c r="C131" s="470"/>
      <c r="D131" s="20"/>
      <c r="E131" s="249"/>
      <c r="F131" s="250"/>
      <c r="G131" s="470"/>
      <c r="H131" s="250"/>
      <c r="I131" s="470"/>
      <c r="J131" s="20"/>
      <c r="K131" s="249"/>
      <c r="L131" s="20"/>
      <c r="M131" s="249"/>
      <c r="N131" s="250"/>
      <c r="O131" s="470"/>
      <c r="P131" s="20"/>
      <c r="Q131" s="249"/>
      <c r="R131" s="20"/>
      <c r="S131" s="249"/>
      <c r="T131" s="250"/>
      <c r="U131" s="249"/>
      <c r="V131" s="250"/>
      <c r="W131" s="249"/>
      <c r="X131" s="250"/>
      <c r="Y131" s="249"/>
      <c r="Z131" s="250"/>
      <c r="AA131" s="243"/>
      <c r="AB131" s="243"/>
    </row>
    <row r="132" spans="1:28" ht="28.9" customHeight="1" outlineLevel="1">
      <c r="A132" s="25"/>
      <c r="B132" s="61" t="s">
        <v>44</v>
      </c>
      <c r="C132" s="470"/>
      <c r="D132" s="20"/>
      <c r="E132" s="249"/>
      <c r="F132" s="250"/>
      <c r="G132" s="470"/>
      <c r="H132" s="250"/>
      <c r="I132" s="470"/>
      <c r="J132" s="20"/>
      <c r="K132" s="249"/>
      <c r="L132" s="20"/>
      <c r="M132" s="249"/>
      <c r="N132" s="250"/>
      <c r="O132" s="470"/>
      <c r="P132" s="20"/>
      <c r="Q132" s="249"/>
      <c r="R132" s="20"/>
      <c r="S132" s="249"/>
      <c r="T132" s="250"/>
      <c r="U132" s="249"/>
      <c r="V132" s="250"/>
      <c r="W132" s="249"/>
      <c r="X132" s="250"/>
      <c r="Y132" s="249"/>
      <c r="Z132" s="250"/>
      <c r="AA132" s="243"/>
      <c r="AB132" s="243"/>
    </row>
    <row r="133" spans="1:28" s="190" customFormat="1" ht="19.5" customHeight="1" outlineLevel="1">
      <c r="A133" s="260"/>
      <c r="B133" s="658" t="s">
        <v>197</v>
      </c>
      <c r="C133" s="471"/>
      <c r="D133" s="659"/>
      <c r="E133" s="254"/>
      <c r="F133" s="660"/>
      <c r="G133" s="471"/>
      <c r="H133" s="660"/>
      <c r="I133" s="471"/>
      <c r="J133" s="659"/>
      <c r="K133" s="254"/>
      <c r="L133" s="659"/>
      <c r="M133" s="254"/>
      <c r="N133" s="660"/>
      <c r="O133" s="471"/>
      <c r="P133" s="659"/>
      <c r="Q133" s="254"/>
      <c r="R133" s="659"/>
      <c r="S133" s="254"/>
      <c r="T133" s="660"/>
      <c r="U133" s="661"/>
      <c r="V133" s="660"/>
      <c r="W133" s="661"/>
      <c r="X133" s="660"/>
      <c r="Y133" s="661"/>
      <c r="Z133" s="660"/>
      <c r="AA133" s="643">
        <f t="shared" ref="AA133:AA136" si="4">AVERAGE(Z133+X133+V133+T133+R133+P133+N133+L133+J133+H133+F133+D133)</f>
        <v>0</v>
      </c>
      <c r="AB133" s="643">
        <f t="shared" ref="AB133:AB143" si="5">SUM(Z133+X133+V133+T133+R133+P133+N133+L133+J133+H133+F133+D133)</f>
        <v>0</v>
      </c>
    </row>
    <row r="134" spans="1:28" s="190" customFormat="1" ht="19.5" customHeight="1" outlineLevel="1">
      <c r="A134" s="260"/>
      <c r="B134" s="649" t="s">
        <v>198</v>
      </c>
      <c r="C134" s="471"/>
      <c r="D134" s="647"/>
      <c r="E134" s="254"/>
      <c r="F134" s="648"/>
      <c r="G134" s="471"/>
      <c r="H134" s="648"/>
      <c r="I134" s="471"/>
      <c r="J134" s="647"/>
      <c r="K134" s="254"/>
      <c r="L134" s="647"/>
      <c r="M134" s="254"/>
      <c r="N134" s="648"/>
      <c r="O134" s="471"/>
      <c r="P134" s="647"/>
      <c r="Q134" s="254"/>
      <c r="R134" s="647"/>
      <c r="S134" s="254"/>
      <c r="T134" s="648"/>
      <c r="U134" s="637"/>
      <c r="V134" s="648"/>
      <c r="W134" s="637"/>
      <c r="X134" s="648"/>
      <c r="Y134" s="637"/>
      <c r="Z134" s="648"/>
      <c r="AA134" s="643">
        <f t="shared" si="4"/>
        <v>0</v>
      </c>
      <c r="AB134" s="638">
        <f t="shared" si="5"/>
        <v>0</v>
      </c>
    </row>
    <row r="135" spans="1:28" s="190" customFormat="1" ht="19.5" customHeight="1" outlineLevel="1">
      <c r="A135" s="260"/>
      <c r="B135" s="649" t="s">
        <v>198</v>
      </c>
      <c r="C135" s="471"/>
      <c r="D135" s="647"/>
      <c r="E135" s="254"/>
      <c r="F135" s="648"/>
      <c r="G135" s="471"/>
      <c r="H135" s="648"/>
      <c r="I135" s="471"/>
      <c r="J135" s="647"/>
      <c r="K135" s="254"/>
      <c r="L135" s="647"/>
      <c r="M135" s="254"/>
      <c r="N135" s="648"/>
      <c r="O135" s="471"/>
      <c r="P135" s="647"/>
      <c r="Q135" s="254"/>
      <c r="R135" s="647"/>
      <c r="S135" s="254"/>
      <c r="T135" s="648"/>
      <c r="U135" s="637"/>
      <c r="V135" s="648"/>
      <c r="W135" s="637"/>
      <c r="X135" s="648"/>
      <c r="Y135" s="637"/>
      <c r="Z135" s="648"/>
      <c r="AA135" s="643">
        <f t="shared" si="4"/>
        <v>0</v>
      </c>
      <c r="AB135" s="638">
        <f t="shared" si="5"/>
        <v>0</v>
      </c>
    </row>
    <row r="136" spans="1:28" s="190" customFormat="1" ht="19.5" customHeight="1" outlineLevel="1">
      <c r="A136" s="260"/>
      <c r="B136" s="650"/>
      <c r="C136" s="471"/>
      <c r="D136" s="651"/>
      <c r="E136" s="254"/>
      <c r="F136" s="652"/>
      <c r="G136" s="471"/>
      <c r="H136" s="652"/>
      <c r="I136" s="471"/>
      <c r="J136" s="651"/>
      <c r="K136" s="254"/>
      <c r="L136" s="651"/>
      <c r="M136" s="254"/>
      <c r="N136" s="652"/>
      <c r="O136" s="471"/>
      <c r="P136" s="651"/>
      <c r="Q136" s="254"/>
      <c r="R136" s="651"/>
      <c r="S136" s="254"/>
      <c r="T136" s="652"/>
      <c r="U136" s="642"/>
      <c r="V136" s="652"/>
      <c r="W136" s="642"/>
      <c r="X136" s="652"/>
      <c r="Y136" s="642"/>
      <c r="Z136" s="652"/>
      <c r="AA136" s="643">
        <f t="shared" si="4"/>
        <v>0</v>
      </c>
      <c r="AB136" s="638">
        <f t="shared" si="5"/>
        <v>0</v>
      </c>
    </row>
    <row r="137" spans="1:28" ht="19.5" customHeight="1" outlineLevel="1">
      <c r="A137" s="25"/>
      <c r="B137" s="262"/>
      <c r="C137" s="470"/>
      <c r="D137" s="20"/>
      <c r="E137" s="249"/>
      <c r="F137" s="250"/>
      <c r="G137" s="470"/>
      <c r="H137" s="250"/>
      <c r="I137" s="470"/>
      <c r="J137" s="20"/>
      <c r="K137" s="249"/>
      <c r="L137" s="20"/>
      <c r="M137" s="249"/>
      <c r="N137" s="250"/>
      <c r="O137" s="470"/>
      <c r="P137" s="20"/>
      <c r="Q137" s="249"/>
      <c r="R137" s="20"/>
      <c r="S137" s="249"/>
      <c r="T137" s="250"/>
      <c r="U137" s="249"/>
      <c r="V137" s="250"/>
      <c r="W137" s="249"/>
      <c r="X137" s="250"/>
      <c r="Y137" s="249"/>
      <c r="Z137" s="250"/>
      <c r="AA137" s="243"/>
      <c r="AB137" s="252"/>
    </row>
    <row r="138" spans="1:28" ht="19.5" customHeight="1" outlineLevel="1">
      <c r="A138" s="25"/>
      <c r="B138" s="262"/>
      <c r="C138" s="470"/>
      <c r="D138" s="20"/>
      <c r="E138" s="249"/>
      <c r="F138" s="250"/>
      <c r="G138" s="470"/>
      <c r="H138" s="250"/>
      <c r="I138" s="470"/>
      <c r="J138" s="20"/>
      <c r="K138" s="249"/>
      <c r="L138" s="20"/>
      <c r="M138" s="249"/>
      <c r="N138" s="250"/>
      <c r="O138" s="470"/>
      <c r="P138" s="20"/>
      <c r="Q138" s="249"/>
      <c r="R138" s="20"/>
      <c r="S138" s="249"/>
      <c r="T138" s="250"/>
      <c r="U138" s="249"/>
      <c r="V138" s="250"/>
      <c r="W138" s="249"/>
      <c r="X138" s="250"/>
      <c r="Y138" s="249"/>
      <c r="Z138" s="250"/>
      <c r="AA138" s="243"/>
      <c r="AB138" s="243"/>
    </row>
    <row r="139" spans="1:28" ht="19.5" customHeight="1" outlineLevel="1">
      <c r="A139" s="25"/>
      <c r="B139" s="261" t="s">
        <v>206</v>
      </c>
      <c r="C139" s="470"/>
      <c r="D139" s="20"/>
      <c r="E139" s="249"/>
      <c r="F139" s="250"/>
      <c r="G139" s="470"/>
      <c r="H139" s="250"/>
      <c r="I139" s="470"/>
      <c r="J139" s="20"/>
      <c r="K139" s="249"/>
      <c r="L139" s="20"/>
      <c r="M139" s="249"/>
      <c r="N139" s="250"/>
      <c r="O139" s="470"/>
      <c r="P139" s="20"/>
      <c r="Q139" s="249"/>
      <c r="R139" s="20"/>
      <c r="S139" s="249"/>
      <c r="T139" s="250"/>
      <c r="U139" s="249"/>
      <c r="V139" s="250"/>
      <c r="W139" s="249"/>
      <c r="X139" s="250"/>
      <c r="Y139" s="249"/>
      <c r="Z139" s="250"/>
      <c r="AA139" s="243"/>
      <c r="AB139" s="243"/>
    </row>
    <row r="140" spans="1:28" ht="19.5" customHeight="1" outlineLevel="1">
      <c r="A140" s="25"/>
      <c r="B140" s="262"/>
      <c r="C140" s="470"/>
      <c r="D140" s="481"/>
      <c r="E140" s="249"/>
      <c r="F140" s="258"/>
      <c r="G140" s="470"/>
      <c r="H140" s="258"/>
      <c r="I140" s="470"/>
      <c r="J140" s="481"/>
      <c r="K140" s="249"/>
      <c r="L140" s="481"/>
      <c r="M140" s="249"/>
      <c r="N140" s="258"/>
      <c r="O140" s="470"/>
      <c r="P140" s="481"/>
      <c r="Q140" s="249"/>
      <c r="R140" s="481"/>
      <c r="S140" s="249"/>
      <c r="T140" s="258"/>
      <c r="U140" s="257"/>
      <c r="V140" s="258"/>
      <c r="W140" s="257"/>
      <c r="X140" s="258"/>
      <c r="Y140" s="257"/>
      <c r="Z140" s="258"/>
      <c r="AA140" s="246"/>
      <c r="AB140" s="246"/>
    </row>
    <row r="141" spans="1:28" ht="19.5" customHeight="1" outlineLevel="1">
      <c r="A141" s="25"/>
      <c r="B141" s="136" t="s">
        <v>305</v>
      </c>
      <c r="C141" s="470"/>
      <c r="D141" s="311"/>
      <c r="E141" s="249"/>
      <c r="F141" s="264"/>
      <c r="G141" s="470"/>
      <c r="H141" s="264"/>
      <c r="I141" s="470"/>
      <c r="J141" s="311"/>
      <c r="K141" s="249"/>
      <c r="L141" s="311"/>
      <c r="M141" s="249"/>
      <c r="N141" s="264"/>
      <c r="O141" s="470"/>
      <c r="P141" s="311"/>
      <c r="Q141" s="249"/>
      <c r="R141" s="311"/>
      <c r="S141" s="249"/>
      <c r="T141" s="264"/>
      <c r="U141" s="263"/>
      <c r="V141" s="264"/>
      <c r="W141" s="263"/>
      <c r="X141" s="264"/>
      <c r="Y141" s="263"/>
      <c r="Z141" s="264"/>
      <c r="AA141" s="247">
        <f t="shared" ref="AA141:AA143" si="6">AVERAGE(Z141+X141+V141+T141+R141+P141+N141+L141+J141+H141+F141+D141)</f>
        <v>0</v>
      </c>
      <c r="AB141" s="246">
        <f t="shared" si="5"/>
        <v>0</v>
      </c>
    </row>
    <row r="142" spans="1:28" ht="19.5" customHeight="1" outlineLevel="1">
      <c r="A142" s="25"/>
      <c r="B142" s="136" t="s">
        <v>305</v>
      </c>
      <c r="C142" s="470"/>
      <c r="D142" s="311"/>
      <c r="E142" s="249"/>
      <c r="F142" s="264"/>
      <c r="G142" s="470"/>
      <c r="H142" s="264"/>
      <c r="I142" s="470"/>
      <c r="J142" s="311"/>
      <c r="K142" s="249"/>
      <c r="L142" s="311"/>
      <c r="M142" s="249"/>
      <c r="N142" s="264"/>
      <c r="O142" s="470"/>
      <c r="P142" s="311"/>
      <c r="Q142" s="249"/>
      <c r="R142" s="311"/>
      <c r="S142" s="249"/>
      <c r="T142" s="264"/>
      <c r="U142" s="263"/>
      <c r="V142" s="264"/>
      <c r="W142" s="263"/>
      <c r="X142" s="264"/>
      <c r="Y142" s="263"/>
      <c r="Z142" s="264"/>
      <c r="AA142" s="247">
        <f t="shared" si="6"/>
        <v>0</v>
      </c>
      <c r="AB142" s="246">
        <f t="shared" si="5"/>
        <v>0</v>
      </c>
    </row>
    <row r="143" spans="1:28" ht="19.5" customHeight="1" outlineLevel="1">
      <c r="A143" s="25"/>
      <c r="B143" s="136" t="s">
        <v>305</v>
      </c>
      <c r="C143" s="470"/>
      <c r="D143" s="311"/>
      <c r="E143" s="249"/>
      <c r="F143" s="264"/>
      <c r="G143" s="470"/>
      <c r="H143" s="264"/>
      <c r="I143" s="470"/>
      <c r="J143" s="311"/>
      <c r="K143" s="249"/>
      <c r="L143" s="311"/>
      <c r="M143" s="249"/>
      <c r="N143" s="264"/>
      <c r="O143" s="470"/>
      <c r="P143" s="311"/>
      <c r="Q143" s="249"/>
      <c r="R143" s="311"/>
      <c r="S143" s="249"/>
      <c r="T143" s="264"/>
      <c r="U143" s="263"/>
      <c r="V143" s="264"/>
      <c r="W143" s="263"/>
      <c r="X143" s="264"/>
      <c r="Y143" s="263"/>
      <c r="Z143" s="264"/>
      <c r="AA143" s="247">
        <f t="shared" si="6"/>
        <v>0</v>
      </c>
      <c r="AB143" s="246">
        <f t="shared" si="5"/>
        <v>0</v>
      </c>
    </row>
    <row r="144" spans="1:28" ht="19.5" customHeight="1" outlineLevel="1">
      <c r="A144" s="25"/>
      <c r="B144" s="262"/>
      <c r="C144" s="470"/>
      <c r="D144" s="20"/>
      <c r="E144" s="249"/>
      <c r="F144" s="250"/>
      <c r="G144" s="470"/>
      <c r="H144" s="250"/>
      <c r="I144" s="470"/>
      <c r="J144" s="20"/>
      <c r="K144" s="249"/>
      <c r="L144" s="20"/>
      <c r="M144" s="249"/>
      <c r="N144" s="250"/>
      <c r="O144" s="470"/>
      <c r="P144" s="20"/>
      <c r="Q144" s="249"/>
      <c r="R144" s="20"/>
      <c r="S144" s="249"/>
      <c r="T144" s="250"/>
      <c r="U144" s="249"/>
      <c r="V144" s="250"/>
      <c r="W144" s="249"/>
      <c r="X144" s="250"/>
      <c r="Y144" s="249"/>
      <c r="Z144" s="250"/>
      <c r="AA144" s="243"/>
      <c r="AB144" s="243"/>
    </row>
    <row r="145" spans="1:28" ht="15.75" customHeight="1">
      <c r="B145" s="20"/>
      <c r="C145" s="470"/>
      <c r="D145" s="479"/>
      <c r="E145" s="249"/>
      <c r="F145" s="250"/>
      <c r="G145" s="470"/>
      <c r="H145" s="250"/>
      <c r="I145" s="470"/>
      <c r="J145" s="20"/>
      <c r="K145" s="249"/>
      <c r="L145" s="20"/>
      <c r="M145" s="249"/>
      <c r="N145" s="250"/>
      <c r="O145" s="470"/>
      <c r="P145" s="20"/>
      <c r="Q145" s="249"/>
      <c r="R145" s="20"/>
      <c r="S145" s="249"/>
      <c r="T145" s="250"/>
      <c r="U145" s="249"/>
      <c r="V145" s="250"/>
      <c r="W145" s="249"/>
      <c r="X145" s="250"/>
      <c r="Y145" s="249"/>
      <c r="Z145" s="250"/>
      <c r="AA145" s="243"/>
      <c r="AB145" s="243"/>
    </row>
    <row r="146" spans="1:28" s="270" customFormat="1" ht="19.899999999999999" customHeight="1">
      <c r="A146" s="265"/>
      <c r="B146" s="266" t="s">
        <v>306</v>
      </c>
      <c r="C146" s="472">
        <f>SUM(C3:C17)</f>
        <v>0</v>
      </c>
      <c r="D146" s="486">
        <f>SUM(D3:D17)</f>
        <v>0</v>
      </c>
      <c r="E146" s="502">
        <f>SUM(E3:E17)</f>
        <v>0</v>
      </c>
      <c r="F146" s="440">
        <f>SUM(F3:F17)</f>
        <v>0</v>
      </c>
      <c r="G146" s="472">
        <f>SUM(G3:G17)</f>
        <v>0</v>
      </c>
      <c r="H146" s="440">
        <f>SUM(H3:H17)</f>
        <v>0</v>
      </c>
      <c r="I146" s="472">
        <f>SUM(I3:I17)</f>
        <v>0</v>
      </c>
      <c r="J146" s="482">
        <f>SUM(J3:J17)</f>
        <v>0</v>
      </c>
      <c r="K146" s="502">
        <f>SUM(K3:K17)</f>
        <v>0</v>
      </c>
      <c r="L146" s="486">
        <f>SUM(L3:L17)</f>
        <v>0</v>
      </c>
      <c r="M146" s="502">
        <f>SUM(M3:M17)</f>
        <v>0</v>
      </c>
      <c r="N146" s="440">
        <f>SUM(N3:N17)</f>
        <v>0</v>
      </c>
      <c r="O146" s="472">
        <f>SUM(O3:O17)</f>
        <v>0</v>
      </c>
      <c r="P146" s="482">
        <f>SUM(P3:P17)</f>
        <v>0</v>
      </c>
      <c r="Q146" s="502">
        <f>SUM(Q3:Q17)</f>
        <v>0</v>
      </c>
      <c r="R146" s="486">
        <f>SUM(R3:R17)</f>
        <v>0</v>
      </c>
      <c r="S146" s="267">
        <f>SUM(S3:S17)</f>
        <v>0</v>
      </c>
      <c r="T146" s="440">
        <f>SUM(T3:T17)</f>
        <v>0</v>
      </c>
      <c r="U146" s="267">
        <f>SUM(U3:U17)</f>
        <v>0</v>
      </c>
      <c r="V146" s="268">
        <f>SUM(V3:V17)</f>
        <v>0</v>
      </c>
      <c r="W146" s="267">
        <f>SUM(W3:W17)</f>
        <v>0</v>
      </c>
      <c r="X146" s="268">
        <f>SUM(X3:X17)</f>
        <v>0</v>
      </c>
      <c r="Y146" s="267">
        <f>SUM(Y3:Y17)</f>
        <v>0</v>
      </c>
      <c r="Z146" s="268">
        <f>SUM(Z3:Z17)</f>
        <v>0</v>
      </c>
      <c r="AA146" s="269">
        <f>AVERAGE(Z146+X146+V146+T146+R146+P146+N146+L146+J146+H146+F146+D146)</f>
        <v>0</v>
      </c>
      <c r="AB146" s="269">
        <f>SUM(Z146+X146+V146+T146+R146+P146+N146+L146+J146+H146+F146+D146)</f>
        <v>0</v>
      </c>
    </row>
    <row r="147" spans="1:28" s="276" customFormat="1" ht="19.899999999999999" customHeight="1">
      <c r="A147" s="271"/>
      <c r="B147" s="272" t="s">
        <v>307</v>
      </c>
      <c r="C147" s="473">
        <f t="shared" ref="C147:Z147" si="7">SUM(C33:C137)</f>
        <v>0</v>
      </c>
      <c r="D147" s="487">
        <f t="shared" si="7"/>
        <v>0</v>
      </c>
      <c r="E147" s="503">
        <f t="shared" si="7"/>
        <v>0</v>
      </c>
      <c r="F147" s="441">
        <f t="shared" si="7"/>
        <v>0</v>
      </c>
      <c r="G147" s="473">
        <f t="shared" si="7"/>
        <v>0</v>
      </c>
      <c r="H147" s="441">
        <f t="shared" si="7"/>
        <v>0</v>
      </c>
      <c r="I147" s="473">
        <f t="shared" si="7"/>
        <v>0</v>
      </c>
      <c r="J147" s="483">
        <f t="shared" si="7"/>
        <v>0</v>
      </c>
      <c r="K147" s="503">
        <f t="shared" si="7"/>
        <v>0</v>
      </c>
      <c r="L147" s="487">
        <f t="shared" si="7"/>
        <v>0</v>
      </c>
      <c r="M147" s="503">
        <f t="shared" si="7"/>
        <v>0</v>
      </c>
      <c r="N147" s="441">
        <f t="shared" si="7"/>
        <v>0</v>
      </c>
      <c r="O147" s="473">
        <f t="shared" si="7"/>
        <v>0</v>
      </c>
      <c r="P147" s="483">
        <f t="shared" si="7"/>
        <v>0</v>
      </c>
      <c r="Q147" s="503">
        <f t="shared" si="7"/>
        <v>0</v>
      </c>
      <c r="R147" s="487">
        <f t="shared" si="7"/>
        <v>0</v>
      </c>
      <c r="S147" s="273">
        <f t="shared" si="7"/>
        <v>0</v>
      </c>
      <c r="T147" s="441">
        <f t="shared" si="7"/>
        <v>0</v>
      </c>
      <c r="U147" s="273">
        <f t="shared" si="7"/>
        <v>0</v>
      </c>
      <c r="V147" s="274">
        <f t="shared" si="7"/>
        <v>0</v>
      </c>
      <c r="W147" s="273">
        <f t="shared" si="7"/>
        <v>0</v>
      </c>
      <c r="X147" s="274">
        <f t="shared" si="7"/>
        <v>0</v>
      </c>
      <c r="Y147" s="273">
        <f t="shared" si="7"/>
        <v>0</v>
      </c>
      <c r="Z147" s="274">
        <f t="shared" si="7"/>
        <v>0</v>
      </c>
      <c r="AA147" s="275">
        <f t="shared" ref="AA147:AA150" si="8">AVERAGE(Z147+X147+V147+T147+R147+P147+N147+L147+J147+H147+F147+D147)</f>
        <v>0</v>
      </c>
      <c r="AB147" s="275">
        <f t="shared" ref="AB147:AB150" si="9">SUM(Z147+X147+V147+T147+R147+P147+N147+L147+J147+H147+F147+D147)</f>
        <v>0</v>
      </c>
    </row>
    <row r="148" spans="1:28" s="282" customFormat="1" ht="19.899999999999999" customHeight="1" thickBot="1">
      <c r="A148" s="277"/>
      <c r="B148" s="278" t="s">
        <v>308</v>
      </c>
      <c r="C148" s="474">
        <f>SUM(C141:C143)</f>
        <v>0</v>
      </c>
      <c r="D148" s="494">
        <f>SUM(D140:D143)</f>
        <v>0</v>
      </c>
      <c r="E148" s="504">
        <f t="shared" ref="E148" si="10">SUM(E141:E143)</f>
        <v>0</v>
      </c>
      <c r="F148" s="442">
        <f t="shared" ref="F148" si="11">SUM(F140:F143)</f>
        <v>0</v>
      </c>
      <c r="G148" s="474">
        <f t="shared" ref="G148" si="12">SUM(G141:G143)</f>
        <v>0</v>
      </c>
      <c r="H148" s="442">
        <f t="shared" ref="H148" si="13">SUM(H140:H143)</f>
        <v>0</v>
      </c>
      <c r="I148" s="474">
        <f t="shared" ref="I148" si="14">SUM(I141:I143)</f>
        <v>0</v>
      </c>
      <c r="J148" s="484">
        <f t="shared" ref="J148" si="15">SUM(J140:J143)</f>
        <v>0</v>
      </c>
      <c r="K148" s="504">
        <f t="shared" ref="K148" si="16">SUM(K141:K143)</f>
        <v>0</v>
      </c>
      <c r="L148" s="494">
        <f t="shared" ref="L148" si="17">SUM(L140:L143)</f>
        <v>0</v>
      </c>
      <c r="M148" s="504">
        <f t="shared" ref="M148" si="18">SUM(M141:M143)</f>
        <v>0</v>
      </c>
      <c r="N148" s="442">
        <f t="shared" ref="N148" si="19">SUM(N140:N143)</f>
        <v>0</v>
      </c>
      <c r="O148" s="474">
        <f t="shared" ref="O148" si="20">SUM(O141:O143)</f>
        <v>0</v>
      </c>
      <c r="P148" s="484">
        <f t="shared" ref="P148" si="21">SUM(P140:P143)</f>
        <v>0</v>
      </c>
      <c r="Q148" s="504">
        <f t="shared" ref="Q148" si="22">SUM(Q141:Q143)</f>
        <v>0</v>
      </c>
      <c r="R148" s="494">
        <f t="shared" ref="R148" si="23">SUM(R140:R143)</f>
        <v>0</v>
      </c>
      <c r="S148" s="279">
        <f t="shared" ref="S148" si="24">SUM(S141:S143)</f>
        <v>0</v>
      </c>
      <c r="T148" s="442">
        <f t="shared" ref="T148" si="25">SUM(T140:T143)</f>
        <v>0</v>
      </c>
      <c r="U148" s="279">
        <f t="shared" ref="U148" si="26">SUM(U141:U143)</f>
        <v>0</v>
      </c>
      <c r="V148" s="280">
        <f t="shared" ref="V148" si="27">SUM(V140:V143)</f>
        <v>0</v>
      </c>
      <c r="W148" s="279">
        <f t="shared" ref="W148" si="28">SUM(W141:W143)</f>
        <v>0</v>
      </c>
      <c r="X148" s="280">
        <f t="shared" ref="X148" si="29">SUM(X140:X143)</f>
        <v>0</v>
      </c>
      <c r="Y148" s="279">
        <f t="shared" ref="Y148" si="30">SUM(Y141:Y143)</f>
        <v>0</v>
      </c>
      <c r="Z148" s="280">
        <f t="shared" ref="Z148" si="31">SUM(Z140:Z143)</f>
        <v>0</v>
      </c>
      <c r="AA148" s="281">
        <f t="shared" si="8"/>
        <v>0</v>
      </c>
      <c r="AB148" s="281">
        <f t="shared" si="9"/>
        <v>0</v>
      </c>
    </row>
    <row r="149" spans="1:28" s="289" customFormat="1" ht="19.899999999999999" customHeight="1" thickTop="1" thickBot="1">
      <c r="A149" s="283"/>
      <c r="B149" s="284" t="s">
        <v>309</v>
      </c>
      <c r="C149" s="285">
        <f t="shared" ref="C149:Z149" si="32">C147+C148</f>
        <v>0</v>
      </c>
      <c r="D149" s="439">
        <f t="shared" si="32"/>
        <v>0</v>
      </c>
      <c r="E149" s="285">
        <f t="shared" si="32"/>
        <v>0</v>
      </c>
      <c r="F149" s="485">
        <f t="shared" si="32"/>
        <v>0</v>
      </c>
      <c r="G149" s="285">
        <f t="shared" si="32"/>
        <v>0</v>
      </c>
      <c r="H149" s="485">
        <f t="shared" si="32"/>
        <v>0</v>
      </c>
      <c r="I149" s="285">
        <f t="shared" si="32"/>
        <v>0</v>
      </c>
      <c r="J149" s="485">
        <f t="shared" si="32"/>
        <v>0</v>
      </c>
      <c r="K149" s="285">
        <f t="shared" si="32"/>
        <v>0</v>
      </c>
      <c r="L149" s="485">
        <f t="shared" si="32"/>
        <v>0</v>
      </c>
      <c r="M149" s="509">
        <f t="shared" si="32"/>
        <v>0</v>
      </c>
      <c r="N149" s="485">
        <f t="shared" si="32"/>
        <v>0</v>
      </c>
      <c r="O149" s="285">
        <f t="shared" si="32"/>
        <v>0</v>
      </c>
      <c r="P149" s="485">
        <f t="shared" si="32"/>
        <v>0</v>
      </c>
      <c r="Q149" s="285">
        <f t="shared" si="32"/>
        <v>0</v>
      </c>
      <c r="R149" s="485">
        <f t="shared" si="32"/>
        <v>0</v>
      </c>
      <c r="S149" s="285">
        <f t="shared" si="32"/>
        <v>0</v>
      </c>
      <c r="T149" s="495">
        <f t="shared" si="32"/>
        <v>0</v>
      </c>
      <c r="U149" s="285">
        <f t="shared" si="32"/>
        <v>0</v>
      </c>
      <c r="V149" s="286">
        <f t="shared" si="32"/>
        <v>0</v>
      </c>
      <c r="W149" s="285">
        <f t="shared" si="32"/>
        <v>0</v>
      </c>
      <c r="X149" s="287">
        <f t="shared" si="32"/>
        <v>0</v>
      </c>
      <c r="Y149" s="285">
        <f t="shared" si="32"/>
        <v>0</v>
      </c>
      <c r="Z149" s="286">
        <f t="shared" si="32"/>
        <v>0</v>
      </c>
      <c r="AA149" s="288">
        <f t="shared" si="8"/>
        <v>0</v>
      </c>
      <c r="AB149" s="288">
        <f t="shared" si="9"/>
        <v>0</v>
      </c>
    </row>
    <row r="150" spans="1:28" s="296" customFormat="1" ht="30" customHeight="1" thickBot="1">
      <c r="A150" s="290"/>
      <c r="B150" s="291" t="s">
        <v>310</v>
      </c>
      <c r="C150" s="292">
        <f t="shared" ref="C150:Z150" si="33">C146-C147-C148</f>
        <v>0</v>
      </c>
      <c r="D150" s="499">
        <f t="shared" si="33"/>
        <v>0</v>
      </c>
      <c r="E150" s="292">
        <f t="shared" si="33"/>
        <v>0</v>
      </c>
      <c r="F150" s="662">
        <f t="shared" si="33"/>
        <v>0</v>
      </c>
      <c r="G150" s="292">
        <f t="shared" si="33"/>
        <v>0</v>
      </c>
      <c r="H150" s="500">
        <f t="shared" si="33"/>
        <v>0</v>
      </c>
      <c r="I150" s="292">
        <f t="shared" si="33"/>
        <v>0</v>
      </c>
      <c r="J150" s="501">
        <f t="shared" si="33"/>
        <v>0</v>
      </c>
      <c r="K150" s="292">
        <f t="shared" si="33"/>
        <v>0</v>
      </c>
      <c r="L150" s="488">
        <f t="shared" si="33"/>
        <v>0</v>
      </c>
      <c r="M150" s="292">
        <f t="shared" si="33"/>
        <v>0</v>
      </c>
      <c r="N150" s="488">
        <f t="shared" si="33"/>
        <v>0</v>
      </c>
      <c r="O150" s="292">
        <f t="shared" si="33"/>
        <v>0</v>
      </c>
      <c r="P150" s="488">
        <f t="shared" si="33"/>
        <v>0</v>
      </c>
      <c r="Q150" s="292">
        <f t="shared" si="33"/>
        <v>0</v>
      </c>
      <c r="R150" s="488">
        <f t="shared" si="33"/>
        <v>0</v>
      </c>
      <c r="S150" s="292">
        <f t="shared" si="33"/>
        <v>0</v>
      </c>
      <c r="T150" s="488">
        <f t="shared" si="33"/>
        <v>0</v>
      </c>
      <c r="U150" s="292">
        <f t="shared" si="33"/>
        <v>0</v>
      </c>
      <c r="V150" s="488">
        <f t="shared" si="33"/>
        <v>0</v>
      </c>
      <c r="W150" s="292">
        <f t="shared" si="33"/>
        <v>0</v>
      </c>
      <c r="X150" s="489">
        <f t="shared" si="33"/>
        <v>0</v>
      </c>
      <c r="Y150" s="293">
        <f t="shared" si="33"/>
        <v>0</v>
      </c>
      <c r="Z150" s="294">
        <f t="shared" si="33"/>
        <v>0</v>
      </c>
      <c r="AA150" s="295">
        <f t="shared" si="8"/>
        <v>0</v>
      </c>
      <c r="AB150" s="295">
        <f t="shared" si="9"/>
        <v>0</v>
      </c>
    </row>
    <row r="151" spans="1:28" s="300" customFormat="1" ht="67.900000000000006" customHeight="1" thickTop="1" thickBot="1">
      <c r="A151" s="7"/>
      <c r="B151" s="297"/>
      <c r="C151" s="468" t="s">
        <v>280</v>
      </c>
      <c r="D151" s="298" t="s">
        <v>311</v>
      </c>
      <c r="E151" s="241" t="s">
        <v>280</v>
      </c>
      <c r="F151" s="490" t="s">
        <v>311</v>
      </c>
      <c r="G151" s="468" t="s">
        <v>280</v>
      </c>
      <c r="H151" s="490" t="s">
        <v>311</v>
      </c>
      <c r="I151" s="468" t="s">
        <v>280</v>
      </c>
      <c r="J151" s="298" t="s">
        <v>311</v>
      </c>
      <c r="K151" s="468" t="s">
        <v>280</v>
      </c>
      <c r="L151" s="490" t="s">
        <v>311</v>
      </c>
      <c r="M151" s="468" t="s">
        <v>280</v>
      </c>
      <c r="N151" s="298" t="s">
        <v>311</v>
      </c>
      <c r="O151" s="468" t="s">
        <v>280</v>
      </c>
      <c r="P151" s="490" t="s">
        <v>311</v>
      </c>
      <c r="Q151" s="496" t="s">
        <v>280</v>
      </c>
      <c r="R151" s="490" t="s">
        <v>311</v>
      </c>
      <c r="S151" s="496" t="s">
        <v>280</v>
      </c>
      <c r="T151" s="298" t="s">
        <v>311</v>
      </c>
      <c r="U151" s="241" t="s">
        <v>280</v>
      </c>
      <c r="V151" s="298" t="s">
        <v>311</v>
      </c>
      <c r="W151" s="241" t="s">
        <v>280</v>
      </c>
      <c r="X151" s="298" t="s">
        <v>311</v>
      </c>
      <c r="Y151" s="241" t="s">
        <v>280</v>
      </c>
      <c r="Z151" s="299" t="s">
        <v>311</v>
      </c>
      <c r="AA151" s="243"/>
      <c r="AB151" s="243"/>
    </row>
    <row r="152" spans="1:28" s="300" customFormat="1" ht="22.15" customHeight="1" thickBot="1">
      <c r="A152" s="7"/>
      <c r="B152" s="297"/>
      <c r="C152" s="740" t="str">
        <f>C2</f>
        <v>Inscrire le mois concerné</v>
      </c>
      <c r="D152" s="740"/>
      <c r="E152" s="732" t="str">
        <f>E2</f>
        <v>Inscrire le mois concerné</v>
      </c>
      <c r="F152" s="740"/>
      <c r="G152" s="732" t="str">
        <f>G2</f>
        <v>Inscrire le mois concerné</v>
      </c>
      <c r="H152" s="740"/>
      <c r="I152" s="732" t="str">
        <f>I2</f>
        <v>Inscrire le mois concerné</v>
      </c>
      <c r="J152" s="731"/>
      <c r="K152" s="740" t="str">
        <f>K2</f>
        <v>Inscrire le mois concerné</v>
      </c>
      <c r="L152" s="731"/>
      <c r="M152" s="740" t="str">
        <f>M2</f>
        <v>Inscrire le mois concerné</v>
      </c>
      <c r="N152" s="740"/>
      <c r="O152" s="738" t="str">
        <f>O2</f>
        <v>Inscrire le mois concerné</v>
      </c>
      <c r="P152" s="731"/>
      <c r="Q152" s="740" t="str">
        <f>Q2</f>
        <v>Inscrire le mois concerné</v>
      </c>
      <c r="R152" s="731"/>
      <c r="S152" s="740" t="str">
        <f>S2</f>
        <v>Inscrire le mois concerné</v>
      </c>
      <c r="T152" s="740"/>
      <c r="U152" s="738" t="str">
        <f>U2</f>
        <v>Inscrire le mois concerné</v>
      </c>
      <c r="V152" s="731"/>
      <c r="W152" s="739" t="str">
        <f>W2</f>
        <v>Inscrire le mois concerné</v>
      </c>
      <c r="X152" s="731"/>
      <c r="Y152" s="740" t="str">
        <f>Y2</f>
        <v>Inscrire le mois concerné</v>
      </c>
      <c r="Z152" s="740"/>
      <c r="AA152" s="476"/>
      <c r="AB152" s="243"/>
    </row>
    <row r="153" spans="1:28" s="289" customFormat="1" ht="30" customHeight="1" thickBot="1">
      <c r="A153" s="301"/>
      <c r="B153" s="302" t="s">
        <v>312</v>
      </c>
      <c r="C153" s="443">
        <f t="shared" ref="C153:Z153" si="34">SUM(C21:C29)</f>
        <v>0</v>
      </c>
      <c r="D153" s="303">
        <f t="shared" si="34"/>
        <v>0</v>
      </c>
      <c r="E153" s="443">
        <f t="shared" si="34"/>
        <v>0</v>
      </c>
      <c r="F153" s="303">
        <f t="shared" si="34"/>
        <v>0</v>
      </c>
      <c r="G153" s="443">
        <f t="shared" si="34"/>
        <v>0</v>
      </c>
      <c r="H153" s="303">
        <f t="shared" si="34"/>
        <v>0</v>
      </c>
      <c r="I153" s="443">
        <f t="shared" si="34"/>
        <v>0</v>
      </c>
      <c r="J153" s="303">
        <f t="shared" si="34"/>
        <v>0</v>
      </c>
      <c r="K153" s="443">
        <f t="shared" si="34"/>
        <v>0</v>
      </c>
      <c r="L153" s="303">
        <f t="shared" si="34"/>
        <v>0</v>
      </c>
      <c r="M153" s="443">
        <f t="shared" si="34"/>
        <v>0</v>
      </c>
      <c r="N153" s="475">
        <f t="shared" si="34"/>
        <v>0</v>
      </c>
      <c r="O153" s="477">
        <f t="shared" si="34"/>
        <v>0</v>
      </c>
      <c r="P153" s="303">
        <f t="shared" si="34"/>
        <v>0</v>
      </c>
      <c r="Q153" s="443">
        <f t="shared" si="34"/>
        <v>0</v>
      </c>
      <c r="R153" s="475">
        <f t="shared" si="34"/>
        <v>0</v>
      </c>
      <c r="S153" s="491">
        <f t="shared" si="34"/>
        <v>0</v>
      </c>
      <c r="T153" s="475">
        <f t="shared" si="34"/>
        <v>0</v>
      </c>
      <c r="U153" s="477">
        <f t="shared" si="34"/>
        <v>0</v>
      </c>
      <c r="V153" s="475">
        <f t="shared" si="34"/>
        <v>0</v>
      </c>
      <c r="W153" s="477">
        <f t="shared" si="34"/>
        <v>0</v>
      </c>
      <c r="X153" s="303">
        <f t="shared" si="34"/>
        <v>0</v>
      </c>
      <c r="Y153" s="477">
        <f t="shared" si="34"/>
        <v>0</v>
      </c>
      <c r="Z153" s="303">
        <f t="shared" si="34"/>
        <v>0</v>
      </c>
      <c r="AA153" s="304">
        <f t="shared" ref="AA153" si="35">AVERAGE(Z153+X153+V153+T153+R153+P153+N153+L153+J153+H153+F153+D153)</f>
        <v>0</v>
      </c>
      <c r="AB153" s="304">
        <f t="shared" ref="AB153" si="36">SUM(Z153+X153+V153+T153+R153+P153+N153+L153+J153+H153+F153+D153)</f>
        <v>0</v>
      </c>
    </row>
    <row r="154" spans="1:28" ht="48" customHeight="1">
      <c r="AA154" s="240" t="s">
        <v>313</v>
      </c>
      <c r="AB154" s="305" t="s">
        <v>314</v>
      </c>
    </row>
  </sheetData>
  <mergeCells count="25">
    <mergeCell ref="U152:V152"/>
    <mergeCell ref="W152:X152"/>
    <mergeCell ref="Y152:Z152"/>
    <mergeCell ref="Y2:Z2"/>
    <mergeCell ref="C152:D152"/>
    <mergeCell ref="E152:F152"/>
    <mergeCell ref="G152:H152"/>
    <mergeCell ref="I152:J152"/>
    <mergeCell ref="K152:L152"/>
    <mergeCell ref="M152:N152"/>
    <mergeCell ref="O152:P152"/>
    <mergeCell ref="Q152:R152"/>
    <mergeCell ref="S152:T152"/>
    <mergeCell ref="M2:N2"/>
    <mergeCell ref="O2:P2"/>
    <mergeCell ref="Q2:R2"/>
    <mergeCell ref="S2:T2"/>
    <mergeCell ref="U2:V2"/>
    <mergeCell ref="W2:X2"/>
    <mergeCell ref="A1:B2"/>
    <mergeCell ref="C2:D2"/>
    <mergeCell ref="E2:F2"/>
    <mergeCell ref="G2:H2"/>
    <mergeCell ref="I2:J2"/>
    <mergeCell ref="K2:L2"/>
  </mergeCells>
  <conditionalFormatting sqref="C150:Z150">
    <cfRule type="cellIs" dxfId="0" priority="1" operator="lessThan">
      <formula>0</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477A97916C5AD48B6242564D0E530BA" ma:contentTypeVersion="13" ma:contentTypeDescription="Crée un document." ma:contentTypeScope="" ma:versionID="35909be78cb612a00cad84894dfcfe84">
  <xsd:schema xmlns:xsd="http://www.w3.org/2001/XMLSchema" xmlns:xs="http://www.w3.org/2001/XMLSchema" xmlns:p="http://schemas.microsoft.com/office/2006/metadata/properties" xmlns:ns2="ea57508f-c831-4c67-a34c-85a0c40c562f" xmlns:ns3="6bfa46ea-931d-4fbf-a77d-e7ffc3fa482f" targetNamespace="http://schemas.microsoft.com/office/2006/metadata/properties" ma:root="true" ma:fieldsID="49db31ee8a2493ebb9d6653584cac6e7" ns2:_="" ns3:_="">
    <xsd:import namespace="ea57508f-c831-4c67-a34c-85a0c40c562f"/>
    <xsd:import namespace="6bfa46ea-931d-4fbf-a77d-e7ffc3fa482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3:SharedWithUsers" minOccurs="0"/>
                <xsd:element ref="ns3:SharedWithDetail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7508f-c831-4c67-a34c-85a0c40c56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28c9d6cd-d59e-4205-970e-00a90ef1db90"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fa46ea-931d-4fbf-a77d-e7ffc3fa482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a9e750d-f77c-4abf-85d7-abe119d7b8d8}" ma:internalName="TaxCatchAll" ma:showField="CatchAllData" ma:web="6bfa46ea-931d-4fbf-a77d-e7ffc3fa482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bfa46ea-931d-4fbf-a77d-e7ffc3fa482f" xsi:nil="true"/>
    <SharedWithUsers xmlns="6bfa46ea-931d-4fbf-a77d-e7ffc3fa482f">
      <UserInfo>
        <DisplayName>SharingLinks.b6c38c67-56c1-4a2b-891a-452e7ce34456.OrganizationEdit.f3bf3566-054b-47e2-ae3c-e32c63237d06</DisplayName>
        <AccountId>40</AccountId>
        <AccountType/>
      </UserInfo>
      <UserInfo>
        <DisplayName>Marie-Pier Mondor</DisplayName>
        <AccountId>13</AccountId>
        <AccountType/>
      </UserInfo>
      <UserInfo>
        <DisplayName>Marie-Eve Dumont</DisplayName>
        <AccountId>14</AccountId>
        <AccountType/>
      </UserInfo>
      <UserInfo>
        <DisplayName>Johanne Le Blanc</DisplayName>
        <AccountId>22</AccountId>
        <AccountType/>
      </UserInfo>
      <UserInfo>
        <DisplayName>Harry Penso</DisplayName>
        <AccountId>19</AccountId>
        <AccountType/>
      </UserInfo>
    </SharedWithUsers>
    <lcf76f155ced4ddcb4097134ff3c332f xmlns="ea57508f-c831-4c67-a34c-85a0c40c56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B78AB68-0B98-4B40-8CF1-DD571D1A5C24}"/>
</file>

<file path=customXml/itemProps2.xml><?xml version="1.0" encoding="utf-8"?>
<ds:datastoreItem xmlns:ds="http://schemas.openxmlformats.org/officeDocument/2006/customXml" ds:itemID="{79D6734B-AA57-43C0-82AB-E708D2A4C71A}"/>
</file>

<file path=customXml/itemProps3.xml><?xml version="1.0" encoding="utf-8"?>
<ds:datastoreItem xmlns:ds="http://schemas.openxmlformats.org/officeDocument/2006/customXml" ds:itemID="{2297C7BD-A5E7-4D3F-9601-588A025C099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Johanne Le Blanc</dc:creator>
  <cp:keywords/>
  <dc:description/>
  <cp:lastModifiedBy>Johanne Le Blanc</cp:lastModifiedBy>
  <cp:revision/>
  <dcterms:created xsi:type="dcterms:W3CDTF">2021-08-23T17:26:35Z</dcterms:created>
  <dcterms:modified xsi:type="dcterms:W3CDTF">2024-11-11T14:28:15Z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0x010100D477A97916C5AD48B6242564D0E530BA</vt:lpwstr>
  </property>
  <property fmtid="{D5CDD505-2E9C-101B-9397-08002B2CF9AE}" pid="3" name="MediaServiceImageTags">
    <vt:lpwstr/>
  </property>
</Properties>
</file>